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arcelmarques/Library/Mobile Documents/com~apple~CloudDocs/OUVIDOR - 2025/SECRETARIA DE OBRAS/CONSTRUÇÃO DE PONTES/BLL e SITE/"/>
    </mc:Choice>
  </mc:AlternateContent>
  <xr:revisionPtr revIDLastSave="0" documentId="13_ncr:1_{1A11E89F-A974-344B-B9CC-B831640C314A}" xr6:coauthVersionLast="47" xr6:coauthVersionMax="47" xr10:uidLastSave="{00000000-0000-0000-0000-000000000000}"/>
  <bookViews>
    <workbookView xWindow="37820" yWindow="500" windowWidth="34200" windowHeight="19860" xr2:uid="{00000000-000D-0000-FFFF-FFFF00000000}"/>
  </bookViews>
  <sheets>
    <sheet name="PLANILHA" sheetId="1" r:id="rId1"/>
    <sheet name="BDI" sheetId="2" r:id="rId2"/>
    <sheet name="CRONOGRAMA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___________OUT98" localSheetId="2" hidden="1">{#N/A,#N/A,TRUE,"Serviços"}</definedName>
    <definedName name="__________________OUT98" hidden="1">{#N/A,#N/A,TRUE,"Serviços"}</definedName>
    <definedName name="______________OUT98" localSheetId="2" hidden="1">{#N/A,#N/A,TRUE,"Serviços"}</definedName>
    <definedName name="______________OUT98" hidden="1">{#N/A,#N/A,TRUE,"Serviços"}</definedName>
    <definedName name="_____________OUT98" localSheetId="2" hidden="1">{#N/A,#N/A,TRUE,"Serviços"}</definedName>
    <definedName name="_____________OUT98" hidden="1">{#N/A,#N/A,TRUE,"Serviços"}</definedName>
    <definedName name="____________OUT98" localSheetId="2" hidden="1">{#N/A,#N/A,TRUE,"Serviços"}</definedName>
    <definedName name="____________OUT98" hidden="1">{#N/A,#N/A,TRUE,"Serviços"}</definedName>
    <definedName name="____________OUT988" localSheetId="2" hidden="1">{#N/A,#N/A,TRUE,"Serviços"}</definedName>
    <definedName name="____________OUT988" hidden="1">{#N/A,#N/A,TRUE,"Serviços"}</definedName>
    <definedName name="___________OUT98" localSheetId="2" hidden="1">{#N/A,#N/A,TRUE,"Serviços"}</definedName>
    <definedName name="___________OUT98" hidden="1">{#N/A,#N/A,TRUE,"Serviços"}</definedName>
    <definedName name="___________OUT988" localSheetId="2" hidden="1">{#N/A,#N/A,TRUE,"Serviços"}</definedName>
    <definedName name="___________OUT988" hidden="1">{#N/A,#N/A,TRUE,"Serviços"}</definedName>
    <definedName name="___________OUT9888" localSheetId="2" hidden="1">{#N/A,#N/A,TRUE,"Serviços"}</definedName>
    <definedName name="___________OUT9888" hidden="1">{#N/A,#N/A,TRUE,"Serviços"}</definedName>
    <definedName name="__________OUT98" localSheetId="2" hidden="1">{#N/A,#N/A,TRUE,"Serviços"}</definedName>
    <definedName name="__________OUT98" hidden="1">{#N/A,#N/A,TRUE,"Serviços"}</definedName>
    <definedName name="_________OUT98" localSheetId="2" hidden="1">{#N/A,#N/A,TRUE,"Serviços"}</definedName>
    <definedName name="_________OUT98" hidden="1">{#N/A,#N/A,TRUE,"Serviços"}</definedName>
    <definedName name="_________OUTT98" localSheetId="2" hidden="1">{#N/A,#N/A,TRUE,"Serviços"}</definedName>
    <definedName name="_________OUTT98" hidden="1">{#N/A,#N/A,TRUE,"Serviços"}</definedName>
    <definedName name="_________OUTT988" localSheetId="2" hidden="1">{#N/A,#N/A,TRUE,"Serviços"}</definedName>
    <definedName name="_________OUTT988" hidden="1">{#N/A,#N/A,TRUE,"Serviços"}</definedName>
    <definedName name="________OUT98" localSheetId="2" hidden="1">{#N/A,#N/A,TRUE,"Serviços"}</definedName>
    <definedName name="________OUT98" hidden="1">{#N/A,#N/A,TRUE,"Serviços"}</definedName>
    <definedName name="________OUTTT98" localSheetId="2" hidden="1">{#N/A,#N/A,TRUE,"Serviços"}</definedName>
    <definedName name="________OUTTT98" hidden="1">{#N/A,#N/A,TRUE,"Serviços"}</definedName>
    <definedName name="_______OUT98" localSheetId="2" hidden="1">{#N/A,#N/A,TRUE,"Serviços"}</definedName>
    <definedName name="_______OUT98" hidden="1">{#N/A,#N/A,TRUE,"Serviços"}</definedName>
    <definedName name="_______OUT9888" localSheetId="2" hidden="1">{#N/A,#N/A,TRUE,"Serviços"}</definedName>
    <definedName name="_______OUT9888" hidden="1">{#N/A,#N/A,TRUE,"Serviços"}</definedName>
    <definedName name="______OUT98" localSheetId="2" hidden="1">{#N/A,#N/A,TRUE,"Serviços"}</definedName>
    <definedName name="______OUT98" hidden="1">{#N/A,#N/A,TRUE,"Serviços"}</definedName>
    <definedName name="______OUTT98888" localSheetId="2" hidden="1">{#N/A,#N/A,TRUE,"Serviços"}</definedName>
    <definedName name="______OUTT98888" hidden="1">{#N/A,#N/A,TRUE,"Serviços"}</definedName>
    <definedName name="_____OUT98" localSheetId="2" hidden="1">{#N/A,#N/A,TRUE,"Serviços"}</definedName>
    <definedName name="_____OUT98" hidden="1">{#N/A,#N/A,TRUE,"Serviços"}</definedName>
    <definedName name="_____OUTTT988" localSheetId="2" hidden="1">{#N/A,#N/A,TRUE,"Serviços"}</definedName>
    <definedName name="_____OUTTT988" hidden="1">{#N/A,#N/A,TRUE,"Serviços"}</definedName>
    <definedName name="____OUT98" localSheetId="2" hidden="1">{#N/A,#N/A,TRUE,"Serviços"}</definedName>
    <definedName name="____OUT98" hidden="1">{#N/A,#N/A,TRUE,"Serviços"}</definedName>
    <definedName name="____out99" localSheetId="2" hidden="1">{#N/A,#N/A,TRUE,"Serviços"}</definedName>
    <definedName name="____out99" hidden="1">{#N/A,#N/A,TRUE,"Serviços"}</definedName>
    <definedName name="____OUTTT98" localSheetId="2" hidden="1">{#N/A,#N/A,TRUE,"Serviços"}</definedName>
    <definedName name="____OUTTT98" hidden="1">{#N/A,#N/A,TRUE,"Serviços"}</definedName>
    <definedName name="___OUT98" localSheetId="2" hidden="1">{#N/A,#N/A,TRUE,"Serviços"}</definedName>
    <definedName name="___OUT98" hidden="1">{#N/A,#N/A,TRUE,"Serviços"}</definedName>
    <definedName name="___out99" localSheetId="2" hidden="1">{#N/A,#N/A,TRUE,"Serviços"}</definedName>
    <definedName name="___out99" hidden="1">{#N/A,#N/A,TRUE,"Serviços"}</definedName>
    <definedName name="__123Graph_A" hidden="1">[1]A!$B$4:$E$4</definedName>
    <definedName name="__123Graph_AGraph1" hidden="1">[1]A!$B$4:$B$8</definedName>
    <definedName name="__123Graph_AGraph10" hidden="1">[2]aux!$I$24:$M$24</definedName>
    <definedName name="__123Graph_AGraph11" hidden="1">[2]aux!$I$26:$M$26</definedName>
    <definedName name="__123Graph_AGraph12" hidden="1">[2]aux!$I$28:$M$28</definedName>
    <definedName name="__123Graph_AGraph2" hidden="1">[1]A!$C$4:$C$8</definedName>
    <definedName name="__123Graph_AGraph3" hidden="1">[1]A!$D$4:$D$8</definedName>
    <definedName name="__123Graph_AGraph4" hidden="1">[1]A!$B$4:$B$9</definedName>
    <definedName name="__123Graph_AGraph5" hidden="1">[1]A!$B$4:$B$9</definedName>
    <definedName name="__123Graph_AGraph6" hidden="1">[1]A!$E$4:$E$8</definedName>
    <definedName name="__123Graph_AGraph7" hidden="1">[1]A!$B$4:$E$4</definedName>
    <definedName name="__123Graph_AGraph8" hidden="1">[1]A!$B$4:$E$4</definedName>
    <definedName name="__123Graph_AGraph9" hidden="1">[2]aux!$I$22:$M$22</definedName>
    <definedName name="__123Graph_B" hidden="1">[1]A!$B$5:$E$5</definedName>
    <definedName name="__123Graph_BGraph1" hidden="1">[2]aux!$B$6:$F$6</definedName>
    <definedName name="__123Graph_BGraph10" hidden="1">[2]aux!$B$24:$F$24</definedName>
    <definedName name="__123Graph_BGraph11" hidden="1">[2]aux!$B$26:$F$26</definedName>
    <definedName name="__123Graph_BGraph12" hidden="1">[2]aux!$B$28:$F$28</definedName>
    <definedName name="__123Graph_BGraph2" hidden="1">[2]aux!$B$8:$F$8</definedName>
    <definedName name="__123Graph_BGraph3" hidden="1">[2]aux!$B$10:$F$10</definedName>
    <definedName name="__123Graph_BGraph4" hidden="1">[2]aux!$B$12:$F$12</definedName>
    <definedName name="__123Graph_BGraph5" hidden="1">[2]aux!$B$14:$F$14</definedName>
    <definedName name="__123Graph_BGraph6" hidden="1">[2]aux!$B$16:$F$16</definedName>
    <definedName name="__123Graph_BGraph7" hidden="1">[1]A!$B$5:$E$5</definedName>
    <definedName name="__123Graph_BGraph8" hidden="1">[1]A!$B$5:$E$5</definedName>
    <definedName name="__123Graph_BGraph9" hidden="1">[2]aux!$B$22:$F$22</definedName>
    <definedName name="__123Graph_C" hidden="1">[1]A!$B$6:$E$6</definedName>
    <definedName name="__123Graph_CGraph7" hidden="1">[1]A!$B$6:$E$6</definedName>
    <definedName name="__123Graph_CGraph8" hidden="1">[1]A!$B$6:$E$6</definedName>
    <definedName name="__123Graph_D" hidden="1">[1]A!$B$7:$E$7</definedName>
    <definedName name="__123Graph_DGraph7" hidden="1">[1]A!$B$7:$E$7</definedName>
    <definedName name="__123Graph_DGraph8" hidden="1">[1]A!$B$7:$E$7</definedName>
    <definedName name="__123Graph_E" hidden="1">[1]A!$B$8:$E$8</definedName>
    <definedName name="__123Graph_EGraph7" hidden="1">[1]A!$B$8:$E$8</definedName>
    <definedName name="__123Graph_EGraph8" hidden="1">[1]A!$B$8:$E$8</definedName>
    <definedName name="__123Graph_X" hidden="1">[1]A!$B$3:$E$3</definedName>
    <definedName name="__123Graph_XGraph1" hidden="1">[1]A!$A$4:$A$8</definedName>
    <definedName name="__123Graph_XGraph10" hidden="1">[2]aux!$B$25:$F$25</definedName>
    <definedName name="__123Graph_XGraph11" hidden="1">[2]aux!$B$27:$F$27</definedName>
    <definedName name="__123Graph_XGraph12" hidden="1">[2]aux!$B$29:$F$29</definedName>
    <definedName name="__123Graph_XGraph2" hidden="1">[1]A!$A$4:$A$8</definedName>
    <definedName name="__123Graph_XGraph3" hidden="1">[1]A!$A$4:$A$8</definedName>
    <definedName name="__123Graph_XGraph4" hidden="1">[1]A!$A$4:$A$9</definedName>
    <definedName name="__123Graph_XGraph5" hidden="1">[1]A!$A$4:$A$9</definedName>
    <definedName name="__123Graph_XGraph6" hidden="1">[1]A!$A$4:$A$8</definedName>
    <definedName name="__123Graph_XGraph7" hidden="1">[1]A!$B$3:$E$3</definedName>
    <definedName name="__123Graph_XGraph8" hidden="1">[1]A!$B$3:$E$3</definedName>
    <definedName name="__123Graph_XGraph9" hidden="1">[2]aux!$B$23:$F$23</definedName>
    <definedName name="__IntlFixup" hidden="1">TRUE</definedName>
    <definedName name="__OUT98" localSheetId="2" hidden="1">{#N/A,#N/A,TRUE,"Serviços"}</definedName>
    <definedName name="__OUT98" hidden="1">{#N/A,#N/A,TRUE,"Serviços"}</definedName>
    <definedName name="__OUT988888" localSheetId="2" hidden="1">{#N/A,#N/A,TRUE,"Serviços"}</definedName>
    <definedName name="__OUT988888" hidden="1">{#N/A,#N/A,TRUE,"Serviços"}</definedName>
    <definedName name="__xlfn.AVERAGEIF" hidden="1">#NAME?</definedName>
    <definedName name="__xlfn.RTD" hidden="1">#NAME?</definedName>
    <definedName name="_1830201" hidden="1">#N/A</definedName>
    <definedName name="_Order1" hidden="1">255</definedName>
    <definedName name="_Order2" hidden="1">0</definedName>
    <definedName name="_OUT98" localSheetId="2" hidden="1">{#N/A,#N/A,TRUE,"Serviços"}</definedName>
    <definedName name="_OUT98" hidden="1">{#N/A,#N/A,TRUE,"Serviços"}</definedName>
    <definedName name="_OUT98_" localSheetId="2" hidden="1">{#N/A,#N/A,TRUE,"Serviços"}</definedName>
    <definedName name="_OUT98_" hidden="1">{#N/A,#N/A,TRUE,"Serviços"}</definedName>
    <definedName name="_OUTTTT9888" localSheetId="2" hidden="1">{#N/A,#N/A,TRUE,"Serviços"}</definedName>
    <definedName name="_OUTTTT9888" hidden="1">{#N/A,#N/A,TRUE,"Serviços"}</definedName>
    <definedName name="_Parse_On" hidden="1">#REF!</definedName>
    <definedName name="_Parse_Out" hidden="1">#REF!</definedName>
    <definedName name="_Regression_Int" hidden="1">1</definedName>
    <definedName name="aaaa" hidden="1">#REF!</definedName>
    <definedName name="ACOMPANHAMENTO" hidden="1">IF(VALUE(#REF!)=2,"BM","PLE")</definedName>
    <definedName name="AGOR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nscount" hidden="1">3</definedName>
    <definedName name="_xlnm.Print_Area" localSheetId="1">BDI!$A$1:$J$38</definedName>
    <definedName name="_xlnm.Print_Area" localSheetId="2">CRONOGRAMA!$A$1:$K$12</definedName>
    <definedName name="_xlnm.Print_Area" localSheetId="0">PLANILHA!$A$1:$I$46</definedName>
    <definedName name="ASDF" localSheetId="2" hidden="1">{#N/A,#N/A,TRUE,"Serviços"}</definedName>
    <definedName name="ASDF" hidden="1">{#N/A,#N/A,TRUE,"Serviços"}</definedName>
    <definedName name="ASDFG" localSheetId="2" hidden="1">{#N/A,#N/A,TRUE,"Serviços"}</definedName>
    <definedName name="ASDFG" hidden="1">{#N/A,#N/A,TRUE,"Serviços"}</definedName>
    <definedName name="ASFGG" localSheetId="2" hidden="1">{#N/A,#N/A,TRUE,"Serviços"}</definedName>
    <definedName name="ASFGG" hidden="1">{#N/A,#N/A,TRUE,"Serviços"}</definedName>
    <definedName name="AUTOEVENTO" hidden="1">#REF!</definedName>
    <definedName name="batista" localSheetId="2" hidden="1">{#N/A,#N/A,FALSE,"SS 1";#N/A,#N/A,FALSE,"SS 2";#N/A,#N/A,FALSE,"TER 1 (1)";#N/A,#N/A,FALSE,"TER 1 (2)";#N/A,#N/A,FALSE,"TER 2 ";#N/A,#N/A,FALSE,"TP  (1)";#N/A,#N/A,FALSE,"TP  (2)";#N/A,#N/A,FALSE,"CM BAR"}</definedName>
    <definedName name="batista" hidden="1">{#N/A,#N/A,FALSE,"SS 1";#N/A,#N/A,FALSE,"SS 2";#N/A,#N/A,FALSE,"TER 1 (1)";#N/A,#N/A,FALSE,"TER 1 (2)";#N/A,#N/A,FALSE,"TER 2 ";#N/A,#N/A,FALSE,"TP  (1)";#N/A,#N/A,FALSE,"TP  (2)";#N/A,#N/A,FALSE,"CM BAR"}</definedName>
    <definedName name="BDI.Filtro" hidden="1">#REF!</definedName>
    <definedName name="BDI.Opcao" hidden="1">#REF!</definedName>
    <definedName name="BDI.TipoObra" hidden="1">#REF!</definedName>
    <definedName name="Bloco" hidden="1">#REF!</definedName>
    <definedName name="Bloco2" hidden="1">#REF!</definedName>
    <definedName name="BM.AFAcumulado" hidden="1">#REF!</definedName>
    <definedName name="BM.AFAnterior" hidden="1">#REF!</definedName>
    <definedName name="BM.MaxMed" localSheetId="2" hidden="1">IF(CRONOGRAMA!RegimeExecucao="Global",1,#REF!)</definedName>
    <definedName name="BM.MaxMed" hidden="1">IF(RegimeExecucao="Global",1,#REF!)</definedName>
    <definedName name="BM.MEDAcumulado" localSheetId="2" hidden="1">IF(COUNTIF(#REF!,BM.medicao)&gt;0,SUM(OFFSET(#REF!,0,0,1,MATCH(BM.medicao,#REF!,0))),0)</definedName>
    <definedName name="BM.MEDAcumulado" hidden="1">IF(COUNTIF(#REF!,BM.medicao)&gt;0,SUM(OFFSET(#REF!,0,0,1,MATCH(BM.medicao,#REF!,0))),0)</definedName>
    <definedName name="BM.MEDAnterior" localSheetId="2" hidden="1">IF(COUNTIF(#REF!,BM.medicao-1)&gt;0,SUM(OFFSET(#REF!,0,0,1,MATCH(BM.medicao-1,#REF!,0))),0)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localSheetId="2" hidden="1">IF(CRONOGRAMA!RegimeExecucao="Global",-1,-#REF!)</definedName>
    <definedName name="BM.MinMed" hidden="1">IF(RegimeExecucao="Global",-1,-#REF!)</definedName>
    <definedName name="cadeira" localSheetId="2" hidden="1">{#N/A,#N/A,TRUE,"Serviços"}</definedName>
    <definedName name="cadeira" hidden="1">{#N/A,#N/A,TRUE,"Serviços"}</definedName>
    <definedName name="CadIns" hidden="1">#REF!</definedName>
    <definedName name="CadSrv" hidden="1">#REF!</definedName>
    <definedName name="CAIXA.Modo" hidden="1">#REF!</definedName>
    <definedName name="CÁLCULO.NúmeroDeEventos" localSheetId="2" hidden="1">IF(AUTOEVENTO&lt;&gt;"manual",MAX(#REF!),MAX(OFFSET(#REF!,1,0)))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localSheetId="2" hidden="1">IF(AUTOEVENTO="manual",SUMIF(#REF!,1,#REF!),0)</definedName>
    <definedName name="CÁLCULO.TotalAdmLocal" hidden="1">IF(AUTOEVENTO="manual",SUMIF(#REF!,1,#REF!),0)</definedName>
    <definedName name="CAPA" localSheetId="2" hidden="1">{#N/A,#N/A,TRUE,"Serviços"}</definedName>
    <definedName name="CAPA" hidden="1">{#N/A,#N/A,TRUE,"Serviços"}</definedName>
    <definedName name="capa1" localSheetId="2" hidden="1">{#N/A,#N/A,TRUE,"Serviços"}</definedName>
    <definedName name="capa1" hidden="1">{#N/A,#N/A,TRUE,"Serviços"}</definedName>
    <definedName name="capa11" localSheetId="2" hidden="1">{#N/A,#N/A,TRUE,"Serviços"}</definedName>
    <definedName name="capa11" hidden="1">{#N/A,#N/A,TRUE,"Serviços"}</definedName>
    <definedName name="capa2" localSheetId="2" hidden="1">{#N/A,#N/A,TRUE,"Serviços"}</definedName>
    <definedName name="capa2" hidden="1">{#N/A,#N/A,TRUE,"Serviços"}</definedName>
    <definedName name="capa22" localSheetId="2" hidden="1">{#N/A,#N/A,TRUE,"Serviços"}</definedName>
    <definedName name="capa22" hidden="1">{#N/A,#N/A,TRUE,"Serviços"}</definedName>
    <definedName name="CAPAA" localSheetId="2" hidden="1">{#N/A,#N/A,TRUE,"Serviços"}</definedName>
    <definedName name="CAPAA" hidden="1">{#N/A,#N/A,TRUE,"Serviços"}</definedName>
    <definedName name="CARL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ARL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ch" hidden="1">#N/A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have" hidden="1">#REF!</definedName>
    <definedName name="Chave1" hidden="1">#REF!</definedName>
    <definedName name="Clas" hidden="1">MAX(LEN(#REF!))</definedName>
    <definedName name="Cliente" hidden="1">""</definedName>
    <definedName name="Cls" hidden="1">#N/A</definedName>
    <definedName name="Cod" hidden="1">#REF!</definedName>
    <definedName name="Coluna" hidden="1">#REF!</definedName>
    <definedName name="Comp" hidden="1">#REF!</definedName>
    <definedName name="CpuAux" hidden="1">#REF!</definedName>
    <definedName name="CPUs" hidden="1">#REF!</definedName>
    <definedName name="CRIT" hidden="1">#REF!</definedName>
    <definedName name="_xlnm.Criteria" hidden="1">#REF!</definedName>
    <definedName name="CRONO.LinhasNecessarias" localSheetId="2" hidden="1">COUNTIF(#REF!,"Manual")+COUNTIF(#REF!,"SemiAuto")+COUNT(ORÇAMENTO.ListaCrono)</definedName>
    <definedName name="CRONO.LinhasNecessarias" hidden="1">COUNTIF(#REF!,"Manual")+COUNTIF(#REF!,"SemiAuto")+COUNT(ORÇAMENTO.ListaCrono)</definedName>
    <definedName name="CRONO.MaxParc" hidden="1">#REF!+#REF!</definedName>
    <definedName name="CRONO.NivelExibicao" hidden="1">#REF!</definedName>
    <definedName name="CRONOPLE.ValorDoEvento" hidden="1">SUMIF(#REF!,#REF!,OFFSET(#REF!,0,#REF!))</definedName>
    <definedName name="cu" localSheetId="2" hidden="1">{#N/A,#N/A,TRUE,"Serviços"}</definedName>
    <definedName name="cu" hidden="1">{#N/A,#N/A,TRUE,"Serviços"}</definedName>
    <definedName name="Cun" localSheetId="2" hidden="1">VLOOKUP(#REF!,rec,5,0)</definedName>
    <definedName name="Cun" hidden="1">VLOOKUP(#REF!,rec,5,0)</definedName>
    <definedName name="CunEq" hidden="1">SUM(IF(#REF! =#REF!,(#REF!)*(#REF!="EQ")))</definedName>
    <definedName name="CunMo" hidden="1">SUM(IF(#REF! =#REF!,(#REF!)*(#REF!="MO")))</definedName>
    <definedName name="CunMp" hidden="1">SUM(IF(#REF! =#REF!,(#REF!)*(#REF!="MP")))</definedName>
    <definedName name="DAER1" localSheetId="2" hidden="1">{#N/A,#N/A,TRUE,"Serviços"}</definedName>
    <definedName name="DAER1" hidden="1">{#N/A,#N/A,TRUE,"Serviços"}</definedName>
    <definedName name="DAER11" localSheetId="2" hidden="1">{#N/A,#N/A,TRUE,"Serviços"}</definedName>
    <definedName name="DAER11" hidden="1">{#N/A,#N/A,TRUE,"Serviços"}</definedName>
    <definedName name="DescAux" hidden="1">#N/A</definedName>
    <definedName name="DESONERACAO" localSheetId="2" hidden="1">IF(OR(Import.Desoneracao="DESONERADO",Import.Desoneracao="SIM"),"SIM","NÃO")</definedName>
    <definedName name="DESONERACAO" hidden="1">IF(OR(Import.Desoneracao="DESONERADO",Import.Desoneracao="SIM"),"SIM","NÃO")</definedName>
    <definedName name="dfgs" localSheetId="2" hidden="1">{#N/A,#N/A,TRUE,"Serviços"}</definedName>
    <definedName name="dfgs" hidden="1">{#N/A,#N/A,TRUE,"Serviços"}</definedName>
    <definedName name="dfgss" localSheetId="2" hidden="1">{#N/A,#N/A,TRUE,"Serviços"}</definedName>
    <definedName name="dfgss" hidden="1">{#N/A,#N/A,TRUE,"Serviços"}</definedName>
    <definedName name="Dsc" hidden="1">#N/A</definedName>
    <definedName name="Edit" hidden="1">#REF!</definedName>
    <definedName name="EmpAux" hidden="1">""</definedName>
    <definedName name="Empr" hidden="1">#REF!</definedName>
    <definedName name="EQ" hidden="1">#REF!</definedName>
    <definedName name="ES" hidden="1">#REF!</definedName>
    <definedName name="EVENTOS.Lista" hidden="1">#REF!:OFFSET(#REF!,-1,0)</definedName>
    <definedName name="EVENTOS.ListaValidacao" hidden="1">#REF!:OFFSET(#REF!,-1,0)</definedName>
    <definedName name="Excel_BuiltIn_Database" localSheetId="2" hidden="1">TEXT(Import.DataBase,"mm-aaaa")</definedName>
    <definedName name="Excel_BuiltIn_Database" hidden="1">TEXT(Import.DataBase,"mm-aaaa")</definedName>
    <definedName name="FATURAS2002" localSheetId="2" hidden="1">{#N/A,#N/A,TRUE,"Serviços"}</definedName>
    <definedName name="FATURAS2002" hidden="1">{#N/A,#N/A,TRUE,"Serviços"}</definedName>
    <definedName name="FATURAS20022" localSheetId="2" hidden="1">{#N/A,#N/A,TRUE,"Serviços"}</definedName>
    <definedName name="FATURAS20022" hidden="1">{#N/A,#N/A,TRUE,"Serviços"}</definedName>
    <definedName name="fernan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01" localSheetId="2" hidden="1">{#N/A,#N/A,TRUE,"Serviços"}</definedName>
    <definedName name="FOLHA01" hidden="1">{#N/A,#N/A,TRUE,"Serviços"}</definedName>
    <definedName name="FOLHA011" localSheetId="2" hidden="1">{#N/A,#N/A,TRUE,"Serviços"}</definedName>
    <definedName name="FOLHA011" hidden="1">{#N/A,#N/A,TRUE,"Serviços"}</definedName>
    <definedName name="folha1" localSheetId="2" hidden="1">{#N/A,#N/A,TRUE,"Serviços"}</definedName>
    <definedName name="folha1" hidden="1">{#N/A,#N/A,TRUE,"Serviços"}</definedName>
    <definedName name="folha11" localSheetId="2" hidden="1">{#N/A,#N/A,TRUE,"Serviços"}</definedName>
    <definedName name="folha11" hidden="1">{#N/A,#N/A,TRUE,"Serviços"}</definedName>
    <definedName name="Fresagem01" localSheetId="2" hidden="1">{#N/A,#N/A,TRUE,"Serviços"}</definedName>
    <definedName name="Fresagem01" hidden="1">{#N/A,#N/A,TRUE,"Serviços"}</definedName>
    <definedName name="Fresagem011" localSheetId="2" hidden="1">{#N/A,#N/A,TRUE,"Serviços"}</definedName>
    <definedName name="Fresagem011" hidden="1">{#N/A,#N/A,TRUE,"Serviços"}</definedName>
    <definedName name="gtryfj" localSheetId="2" hidden="1">{#N/A,#N/A,TRUE,"Serviços"}</definedName>
    <definedName name="gtryfj" hidden="1">{#N/A,#N/A,TRUE,"Serviços"}</definedName>
    <definedName name="gtryfjj" localSheetId="2" hidden="1">{#N/A,#N/A,TRUE,"Serviços"}</definedName>
    <definedName name="gtryfjj" hidden="1">{#N/A,#N/A,TRUE,"Serviços"}</definedName>
    <definedName name="Import.Apelido" hidden="1">#REF!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#REF!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InicioObra" hidden="1">#REF!</definedName>
    <definedName name="Import.DescLote" hidden="1">#REF!</definedName>
    <definedName name="Import.Descrição" hidden="1">OFFSET(#REF!,1,0):OFFSET(#REF!,-1,0)</definedName>
    <definedName name="Import.Desoneracao" hidden="1">OFFSET(#REF!,0,-1)</definedName>
    <definedName name="Import.empresa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unicípio" hidden="1">[3]DADOS!$F$6</definedName>
    <definedName name="Import.Nível" hidden="1">OFFSET(#REF!,1,0):OFFSET(#REF!,-1,0)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roponente" hidden="1">#REF!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[3]DADOS!$F$22:$F$24</definedName>
    <definedName name="Import.SICONV" hidden="1">#REF!</definedName>
    <definedName name="Import.Unidade" hidden="1">OFFSET(#REF!,1,0):OFFSET(#REF!,-1,0)</definedName>
    <definedName name="Import.UnitarioLicitado" hidden="1">OFFSET(#REF!,1,0):OFFSET(#REF!,-1,0)</definedName>
    <definedName name="Insumos" hidden="1">#REF!</definedName>
    <definedName name="Itens" hidden="1">#REF!</definedName>
    <definedName name="JANEIRO2003" localSheetId="2" hidden="1">{#N/A,#N/A,TRUE,"Serviços"}</definedName>
    <definedName name="JANEIRO2003" hidden="1">{#N/A,#N/A,TRUE,"Serviços"}</definedName>
    <definedName name="JANEIRO20033" localSheetId="2" hidden="1">{#N/A,#N/A,TRUE,"Serviços"}</definedName>
    <definedName name="JANEIRO20033" hidden="1">{#N/A,#N/A,TRUE,"Serviços"}</definedName>
    <definedName name="JOAO" localSheetId="2" hidden="1">{#N/A,#N/A,FALSE,"SS 1";#N/A,#N/A,FALSE,"SS 2";#N/A,#N/A,FALSE,"TER 1 (1)";#N/A,#N/A,FALSE,"TER 1 (2)";#N/A,#N/A,FALSE,"TER 2 ";#N/A,#N/A,FALSE,"TP  (1)";#N/A,#N/A,FALSE,"TP  (2)";#N/A,#N/A,FALSE,"CM BAR"}</definedName>
    <definedName name="JOAO" hidden="1">{#N/A,#N/A,FALSE,"SS 1";#N/A,#N/A,FALSE,"SS 2";#N/A,#N/A,FALSE,"TER 1 (1)";#N/A,#N/A,FALSE,"TER 1 (2)";#N/A,#N/A,FALSE,"TER 2 ";#N/A,#N/A,FALSE,"TP  (1)";#N/A,#N/A,FALSE,"TP  (2)";#N/A,#N/A,FALSE,"CM BAR"}</definedName>
    <definedName name="JOAO1" localSheetId="2" hidden="1">{#N/A,#N/A,FALSE,"LEVFER V2 P";#N/A,#N/A,FALSE,"LEVFER V2 P10%"}</definedName>
    <definedName name="JOAO1" hidden="1">{#N/A,#N/A,FALSE,"LEVFER V2 P";#N/A,#N/A,FALSE,"LEVFER V2 P10%"}</definedName>
    <definedName name="JOSE" localSheetId="2" hidden="1">{#N/A,#N/A,FALSE,"LEVFER V2 P";#N/A,#N/A,FALSE,"LEVFER V2 P10%"}</definedName>
    <definedName name="JOSE" hidden="1">{#N/A,#N/A,FALSE,"LEVFER V2 P";#N/A,#N/A,FALSE,"LEVFER V2 P10%"}</definedName>
    <definedName name="juca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juca" hidden="1">{#N/A,#N/A,FALSE,"SS 1";#N/A,#N/A,FALSE,"TER 1 (A)";#N/A,#N/A,FALSE,"SS 2";#N/A,#N/A,FALSE,"TER 1 (B)";#N/A,#N/A,FALSE,"TER 1 (C)";#N/A,#N/A,FALSE,"TER 1 (D)";#N/A,#N/A,FALSE,"TER 1 (E)";#N/A,#N/A,FALSE,"TER 2 "}</definedName>
    <definedName name="lab" localSheetId="2" hidden="1">{#N/A,#N/A,TRUE,"Serviços"}</definedName>
    <definedName name="lab" hidden="1">{#N/A,#N/A,TRUE,"Serviços"}</definedName>
    <definedName name="labb" localSheetId="2" hidden="1">{#N/A,#N/A,TRUE,"Serviços"}</definedName>
    <definedName name="labb" hidden="1">{#N/A,#N/A,TRUE,"Serviços"}</definedName>
    <definedName name="Local" hidden="1">""</definedName>
    <definedName name="Max" hidden="1">COUNTIF(#REF!,"&lt;&gt;0")+3</definedName>
    <definedName name="MENU.CRONO" hidden="1">OFFSET(#REF!,1,0)</definedName>
    <definedName name="MO" hidden="1">#REF!</definedName>
    <definedName name="Mob" hidden="1">#REF!</definedName>
    <definedName name="Modelo" hidden="1">#REF!</definedName>
    <definedName name="MP" hidden="1">#REF!</definedName>
    <definedName name="NLEq" hidden="1">4</definedName>
    <definedName name="NLMo" hidden="1">6</definedName>
    <definedName name="NLMp" hidden="1">5</definedName>
    <definedName name="NLTr" hidden="1">3</definedName>
    <definedName name="novo" hidden="1">#REF!</definedName>
    <definedName name="Objeto" hidden="1">#REF!</definedName>
    <definedName name="Obra" hidden="1">""</definedName>
    <definedName name="OnOff" hidden="1">"ON"</definedName>
    <definedName name="ORÇAMENTO.BancoRef" hidden="1">[4]Orçamento!$F$8</definedName>
    <definedName name="ORÇAMENTO.CodBarra" localSheetId="2" hidden="1">IF(ORÇAMENTO.Fonte="Sinapi",SUBSTITUTE(SUBSTITUTE(ORÇAMENTO.Codigo,"/00","/"),"/0","/"),ORÇAMENTO.Codigo)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ROUND([4]Orçamento!$U1,15-13*[4]Orçamento!$AF$8)</definedName>
    <definedName name="ORÇAMENTO.Descricao" hidden="1">#REF!</definedName>
    <definedName name="ORÇAMENTO.Fonte" hidden="1">#REF!</definedName>
    <definedName name="ORÇAMENTO.ListaCrono" hidden="1">OFFSET(#REF!,1,0):OFFSET(#REF!,-1,0)</definedName>
    <definedName name="ORÇAMENTO.MáximoListaCrono" localSheetId="2" hidden="1">MAX(ORÇAMENTO.ListaCrono)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localSheetId="2" hidden="1">ORÇAMENTO.SumINVMANUAL-ORÇAMENTO.SumCPMANUAL-ORÇAMENTO.SumOUTROSMANUAL</definedName>
    <definedName name="ORÇAMENTO.SumREPASSEMANUAL" hidden="1">ORÇAMENTO.SumINVMANUAL-ORÇAMENTO.SumCPMANUAL-ORÇAMENTO.SumOUTROSMANUAL</definedName>
    <definedName name="ORÇAMENTO.Unidade" hidden="1">#REF!</definedName>
    <definedName name="orçamrest" localSheetId="2" hidden="1">{#N/A,#N/A,TRUE,"Serviços"}</definedName>
    <definedName name="orçamrest" hidden="1">{#N/A,#N/A,TRUE,"Serviços"}</definedName>
    <definedName name="orçamrestt" localSheetId="2" hidden="1">{#N/A,#N/A,TRUE,"Serviços"}</definedName>
    <definedName name="orçamrestt" hidden="1">{#N/A,#N/A,TRUE,"Serviços"}</definedName>
    <definedName name="Ordem" hidden="1">#REF!</definedName>
    <definedName name="Origem" hidden="1">#REF!</definedName>
    <definedName name="PISTA" localSheetId="2" hidden="1">{#N/A,#N/A,TRUE,"Serviços"}</definedName>
    <definedName name="PISTA" hidden="1">{#N/A,#N/A,TRUE,"Serviços"}</definedName>
    <definedName name="Plan1" hidden="1">#REF!</definedName>
    <definedName name="PLANILHA" localSheetId="2" hidden="1">{#N/A,#N/A,TRUE,"Serviços"}</definedName>
    <definedName name="PLANILHA" hidden="1">{#N/A,#N/A,TRUE,"Serviços"}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O.ValoresBDI" hidden="1">OFFSET(#REF!,1,0):OFFSET(#REF!,-1,0)</definedName>
    <definedName name="Posição" hidden="1">#REF!</definedName>
    <definedName name="Prd" hidden="1">#N/A</definedName>
    <definedName name="PrdAux" hidden="1">#N/A</definedName>
    <definedName name="PROD_1" localSheetId="2" hidden="1">{#N/A,#N/A,TRUE,"Serviços"}</definedName>
    <definedName name="PROD_1" hidden="1">{#N/A,#N/A,TRUE,"Serviços"}</definedName>
    <definedName name="PROD_11" localSheetId="2" hidden="1">{#N/A,#N/A,TRUE,"Serviços"}</definedName>
    <definedName name="PROD_11" hidden="1">{#N/A,#N/A,TRUE,"Serviços"}</definedName>
    <definedName name="Pto" hidden="1">ROUND([5]Planilha!$D1*[5]Planilha!$E1,2)</definedName>
    <definedName name="Pun" hidden="1">#N/A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localSheetId="2" hidden="1">QCI.SumINVMANUAL-QCI.CPManual-QCI.OutrosManual</definedName>
    <definedName name="QCI.SumREPASSEMANUAL" hidden="1">QCI.SumINVMANUAL-QCI.CPManual-QCI.OutrosManual</definedName>
    <definedName name="QD" hidden="1">#REF!</definedName>
    <definedName name="QTD" hidden="1">#REF!</definedName>
    <definedName name="QtEq" hidden="1">#REF!</definedName>
    <definedName name="QtMo" hidden="1">#REF!</definedName>
    <definedName name="QtMp" hidden="1">#REF!</definedName>
    <definedName name="QtTr" hidden="1">#REF!</definedName>
    <definedName name="REFERENCIA.Descricao" localSheetId="2" hidden="1">IF(ISNUMBER(#REF!),OFFSET(INDIRECT([0]!ORÇAMENTO.BancoRef),#REF!-1,3,1),#REF!)</definedName>
    <definedName name="REFERENCIA.Descricao" hidden="1">IF(ISNUMBER(#REF!),OFFSET(INDIRECT([0]!ORÇAMENTO.BancoRef),#REF!-1,3,1),#REF!)</definedName>
    <definedName name="REFERENCIA.Desonerado" localSheetId="2" hidden="1">IF(ISNUMBER(#REF!),VALUE(OFFSET(INDIRECT([0]!ORÇAMENTO.BancoRef),#REF!-1,5,1)),0)</definedName>
    <definedName name="REFERENCIA.Desonerado" hidden="1">IF(ISNUMBER(#REF!),VALUE(OFFSET(INDIRECT([0]!ORÇAMENTO.BancoRef),#REF!-1,5,1)),0)</definedName>
    <definedName name="REFERENCIA.NaoDesonerado" localSheetId="2" hidden="1">IF(ISNUMBER(#REF!),VALUE(OFFSET(INDIRECT([0]!ORÇAMENTO.BancoRef),#REF!-1,6,1)),0)</definedName>
    <definedName name="REFERENCIA.NaoDesonerado" hidden="1">IF(ISNUMBER(#REF!),VALUE(OFFSET(INDIRECT([0]!ORÇAMENTO.BancoRef),#REF!-1,6,1)),0)</definedName>
    <definedName name="REFERENCIA.Unidade" localSheetId="2" hidden="1">IF(ISNUMBER([4]Orçamento!$AF1),OFFSET(INDIRECT(ORÇAMENTO.BancoRef),[4]Orçamento!$AF1-1,4,1),"-")</definedName>
    <definedName name="REFERENCIA.Unidade" hidden="1">IF(ISNUMBER([4]Orçamento!$AF1),OFFSET(INDIRECT(ORÇAMENTO.BancoRef),[4]Orçamento!$AF1-1,4,1),"-")</definedName>
    <definedName name="RegimeExecucao" localSheetId="2" hidden="1">IF(OR(Import.RegimeExecução="",Import.RegimeExecução="Empreitada por Preço Global",Import.RegimeExecução="Empreitada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EL" localSheetId="2" hidden="1">{#N/A,#N/A,TRUE,"Serviços"}</definedName>
    <definedName name="REL" hidden="1">{#N/A,#N/A,TRUE,"Serviços"}</definedName>
    <definedName name="Relat" hidden="1">#REF!</definedName>
    <definedName name="RELL" localSheetId="2" hidden="1">{#N/A,#N/A,TRUE,"Serviços"}</definedName>
    <definedName name="RELL" hidden="1">{#N/A,#N/A,TRUE,"Serviços"}</definedName>
    <definedName name="RELMOBR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od" hidden="1">#REF!</definedName>
    <definedName name="rr" localSheetId="2" hidden="1">{#N/A,#N/A,TRUE,"Serviços"}</definedName>
    <definedName name="rr" hidden="1">{#N/A,#N/A,TRUE,"Serviços"}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rrff" localSheetId="2" hidden="1">{#N/A,#N/A,TRUE,"Serviços"}</definedName>
    <definedName name="rrff" hidden="1">{#N/A,#N/A,TRUE,"Serviços"}</definedName>
    <definedName name="rrfff" localSheetId="2" hidden="1">{#N/A,#N/A,TRUE,"Serviços"}</definedName>
    <definedName name="rrfff" hidden="1">{#N/A,#N/A,TRUE,"Serviços"}</definedName>
    <definedName name="rrr" localSheetId="2" hidden="1">{#N/A,#N/A,TRUE,"Serviços"}</definedName>
    <definedName name="rrr" hidden="1">{#N/A,#N/A,TRUE,"Serviços"}</definedName>
    <definedName name="sasda" localSheetId="2" hidden="1">{#N/A,#N/A,TRUE,"Serviços"}</definedName>
    <definedName name="sasda" hidden="1">{#N/A,#N/A,TRUE,"Serviços"}</definedName>
    <definedName name="sasdaa" localSheetId="2" hidden="1">{#N/A,#N/A,TRUE,"Serviços"}</definedName>
    <definedName name="sasdaa" hidden="1">{#N/A,#N/A,TRUE,"Serviços"}</definedName>
    <definedName name="SE" hidden="1">#REF!</definedName>
    <definedName name="sencount" hidden="1">1</definedName>
    <definedName name="SENHAGT" hidden="1">"PM3CAIXA"</definedName>
    <definedName name="SETEMBRO" localSheetId="2" hidden="1">{#N/A,#N/A,TRUE,"Serviços"}</definedName>
    <definedName name="SETEMBRO" hidden="1">{#N/A,#N/A,TRUE,"Serviços"}</definedName>
    <definedName name="SETEMBROO" localSheetId="2" hidden="1">{#N/A,#N/A,TRUE,"Serviços"}</definedName>
    <definedName name="SETEMBROO" hidden="1">{#N/A,#N/A,TRUE,"Serviços"}</definedName>
    <definedName name="SINTETICO" localSheetId="2" hidden="1">{#N/A,#N/A,TRUE,"TER  EXT";#N/A,#N/A,TRUE,"TER  EXT";#N/A,#N/A,TRUE,"LAT  ESQ";#N/A,#N/A,TRUE,"FRONTAL";#N/A,#N/A,TRUE,"POST";#N/A,#N/A,TRUE,"LAT  DIR"}</definedName>
    <definedName name="SINTETICO" hidden="1">{#N/A,#N/A,TRUE,"TER  EXT";#N/A,#N/A,TRUE,"TER  EXT";#N/A,#N/A,TRUE,"LAT  ESQ";#N/A,#N/A,TRUE,"FRONTAL";#N/A,#N/A,TRUE,"POST";#N/A,#N/A,TRUE,"LAT  DIR"}</definedName>
    <definedName name="solver_lin" hidden="1">0</definedName>
    <definedName name="solver_num" hidden="1">0</definedName>
    <definedName name="solver_opt" hidden="1">'[6]61M-CBMI:MAT-BET'!$H$18</definedName>
    <definedName name="solver_typ" hidden="1">1</definedName>
    <definedName name="solver_val" hidden="1">0</definedName>
    <definedName name="SomaAgrup" hidden="1">SUMIF(OFFSET([4]Orçamento!$C1,1,0,[4]Orçamento!$D1),"S",OFFSET([4]Orçamento!A1,1,0,[4]Orçamento!$D1))</definedName>
    <definedName name="SomaAgrupBM" hidden="1">SUMIF(OFFSET(#REF!,1,0,#REF!),"S",OFFSET(#REF!,1,0,#REF!))</definedName>
    <definedName name="SRV" hidden="1">#REF!</definedName>
    <definedName name="SS" hidden="1">#REF!</definedName>
    <definedName name="sxcc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sxcc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TIPOORCAMENTO" hidden="1">IF(VALUE([3]MENU!$O$3)=2,"Licitado","Proposto")</definedName>
    <definedName name="TOT" hidden="1">#REF!</definedName>
    <definedName name="tudobom" hidden="1">ROUND(#REF!*#REF!,15-13*#REF!)</definedName>
    <definedName name="TYUIO" localSheetId="2" hidden="1">{#N/A,#N/A,TRUE,"Serviços"}</definedName>
    <definedName name="TYUIO" hidden="1">{#N/A,#N/A,TRUE,"Serviços"}</definedName>
    <definedName name="TYUIOO" localSheetId="2" hidden="1">{#N/A,#N/A,TRUE,"Serviços"}</definedName>
    <definedName name="TYUIOO" hidden="1">{#N/A,#N/A,TRUE,"Serviços"}</definedName>
    <definedName name="un" hidden="1">#N/A</definedName>
    <definedName name="Und" hidden="1">#N/A</definedName>
    <definedName name="UnidAux" hidden="1">#N/A</definedName>
    <definedName name="uuu" localSheetId="2" hidden="1">{#N/A,#N/A,TRUE,"Serviços"}</definedName>
    <definedName name="uuu" hidden="1">{#N/A,#N/A,TRUE,"Serviços"}</definedName>
    <definedName name="Versao" hidden="1">#REF!</definedName>
    <definedName name="VTOTAL1" hidden="1">ROUND([4]Orçamento!$T1*[4]Orçamento!$W1,15-13*[4]Orçamento!$AF$11)</definedName>
    <definedName name="VTOTALBM" localSheetId="2" hidden="1">IF(#REF!=0,0,CHOOSE(MATCH(CRONOGRAMA!RegimeExecucao,{"Global","Unitário"},0),ROUND(ROUND(#REF!,15-13*#REF!)/100*#REF!,15-13*#REF!),ROUND(ROUND(#REF!,15-13*#REF!)*ROUND(#REF!,15-13*#REF!),15-13*#REF!)))</definedName>
    <definedName name="VTOTALBM" hidden="1">IF(#REF!=0,0,CHOOSE(MATCH(RegimeExecucao,{"Global","Unitário"},0),ROUND(ROUND(#REF!,15-13*#REF!)/100*#REF!,15-13*#REF!),ROUND(ROUND(#REF!,15-13*#REF!)*ROUND(#REF!,15-13*#REF!),15-13*#REF!)))</definedName>
    <definedName name="wrn.ACABINT.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wrn.ACABINT._.TOT." hidden="1">{#N/A,#N/A,FALSE,"SS 1";#N/A,#N/A,FALSE,"TER 1 (A)";#N/A,#N/A,FALSE,"SS 2";#N/A,#N/A,FALSE,"TER 1 (B)";#N/A,#N/A,FALSE,"TER 1 (C)";#N/A,#N/A,FALSE,"TER 1 (D)";#N/A,#N/A,FALSE,"TER 1 (E)";#N/A,#N/A,FALSE,"TER 2 "}</definedName>
    <definedName name="wrn.FACHADA." localSheetId="2" hidden="1">{#N/A,#N/A,TRUE,"TER  EXT";#N/A,#N/A,TRUE,"TER  EXT";#N/A,#N/A,TRUE,"LAT  ESQ";#N/A,#N/A,TRUE,"FRONTAL";#N/A,#N/A,TRUE,"POST";#N/A,#N/A,TRUE,"LAT  DIR"}</definedName>
    <definedName name="wrn.FACHADA." hidden="1">{#N/A,#N/A,TRUE,"TER  EXT";#N/A,#N/A,TRUE,"TER  EXT";#N/A,#N/A,TRUE,"LAT  ESQ";#N/A,#N/A,TRUE,"FRONTAL";#N/A,#N/A,TRUE,"POST";#N/A,#N/A,TRUE,"LAT  DIR"}</definedName>
    <definedName name="wrn.LEVFER." localSheetId="2" hidden="1">{#N/A,#N/A,FALSE,"LEVFER V2 P";#N/A,#N/A,FALSE,"LEVFER V2 P10%"}</definedName>
    <definedName name="wrn.LEVFER." hidden="1">{#N/A,#N/A,FALSE,"LEVFER V2 P";#N/A,#N/A,FALSE,"LEVFER V2 P10%"}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ERV._.PAVTO." localSheetId="2" hidden="1">{#N/A,#N/A,FALSE,"SS 1";#N/A,#N/A,FALSE,"SS 2";#N/A,#N/A,FALSE,"TER 1 (1)";#N/A,#N/A,FALSE,"TER 1 (2)";#N/A,#N/A,FALSE,"TER 2 ";#N/A,#N/A,FALSE,"TP  (1)";#N/A,#N/A,FALSE,"TP  (2)";#N/A,#N/A,FALSE,"CM BAR"}</definedName>
    <definedName name="wrn.SERV._.PAVTO." hidden="1">{#N/A,#N/A,FALSE,"SS 1";#N/A,#N/A,FALSE,"SS 2";#N/A,#N/A,FALSE,"TER 1 (1)";#N/A,#N/A,FALSE,"TER 1 (2)";#N/A,#N/A,FALSE,"TER 2 ";#N/A,#N/A,FALSE,"TP  (1)";#N/A,#N/A,FALSE,"TP  (2)";#N/A,#N/A,FALSE,"CM BAR"}</definedName>
    <definedName name="wrn.Tipo." localSheetId="2" hidden="1">{#N/A,#N/A,TRUE,"Serviços"}</definedName>
    <definedName name="wrn.Tipo." hidden="1">{#N/A,#N/A,TRUE,"Serviços"}</definedName>
    <definedName name="wrn.Tipo.." localSheetId="2" hidden="1">{#N/A,#N/A,TRUE,"Serviços"}</definedName>
    <definedName name="wrn.Tipo.." hidden="1">{#N/A,#N/A,TRUE,"Serviços"}</definedName>
    <definedName name="yy" localSheetId="2" hidden="1">{#N/A,#N/A,TRUE,"Serviços"}</definedName>
    <definedName name="yy" hidden="1">{#N/A,#N/A,TRUE,"Serviços"}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B9" i="3"/>
  <c r="I38" i="1"/>
  <c r="F9" i="3" s="1"/>
  <c r="K9" i="3" s="1"/>
  <c r="B10" i="3"/>
  <c r="B8" i="3"/>
  <c r="B7" i="3"/>
  <c r="B6" i="3"/>
  <c r="B5" i="3"/>
  <c r="B4" i="3"/>
  <c r="J10" i="2"/>
  <c r="J9" i="2"/>
  <c r="J8" i="2"/>
  <c r="J7" i="2"/>
  <c r="D37" i="2" l="1"/>
  <c r="I9" i="3"/>
  <c r="I32" i="1" l="1"/>
  <c r="F8" i="3" s="1"/>
  <c r="I3" i="1"/>
  <c r="I40" i="1"/>
  <c r="F10" i="3" s="1"/>
  <c r="I23" i="1"/>
  <c r="F7" i="3" s="1"/>
  <c r="I18" i="1"/>
  <c r="F6" i="3" s="1"/>
  <c r="I12" i="1"/>
  <c r="F5" i="3" s="1"/>
  <c r="I46" i="1" l="1"/>
  <c r="F4" i="3"/>
  <c r="K4" i="3" s="1"/>
  <c r="K7" i="3"/>
  <c r="I7" i="3"/>
  <c r="I6" i="3"/>
  <c r="K6" i="3"/>
  <c r="K10" i="3"/>
  <c r="I10" i="3"/>
  <c r="I5" i="3"/>
  <c r="K5" i="3"/>
  <c r="K8" i="3"/>
  <c r="I8" i="3"/>
  <c r="F11" i="3" l="1"/>
  <c r="I4" i="3"/>
  <c r="K11" i="3"/>
  <c r="I11" i="3" l="1"/>
  <c r="I12" i="3" s="1"/>
  <c r="K12" i="3" l="1"/>
</calcChain>
</file>

<file path=xl/sharedStrings.xml><?xml version="1.0" encoding="utf-8"?>
<sst xmlns="http://schemas.openxmlformats.org/spreadsheetml/2006/main" count="216" uniqueCount="162">
  <si>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</si>
  <si>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</si>
  <si>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</si>
  <si>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</si>
  <si>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</si>
  <si>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</si>
  <si>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</si>
  <si>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</si>
  <si>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</si>
  <si>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</si>
  <si>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SERVIÇOS PRELIMINARES</t>
  </si>
  <si>
    <t xml:space="preserve"> 1.1 </t>
  </si>
  <si>
    <t xml:space="preserve"> 021301 </t>
  </si>
  <si>
    <t>PLACA DE OBRA PLOTADA EM CHAPA METÁLICA 26 , AFIXADA EM CAVALETES DE MADEIRA DE LEI (VIGOTAS 6X12CM) - PADRÃO GOINFRA</t>
  </si>
  <si>
    <t>m²</t>
  </si>
  <si>
    <t xml:space="preserve"> 1.2 </t>
  </si>
  <si>
    <t>SINAPI</t>
  </si>
  <si>
    <t xml:space="preserve"> 1.3 </t>
  </si>
  <si>
    <t xml:space="preserve"> 1.4 </t>
  </si>
  <si>
    <t xml:space="preserve"> 1.5 </t>
  </si>
  <si>
    <t xml:space="preserve"> 99059 </t>
  </si>
  <si>
    <t>LOCACAO CONVENCIONAL DE OBRA, UTILIZANDO GABARITO DE TÁBUAS CORRIDAS PONTALETADAS A CADA 2,00M -  2 UTILIZAÇÕES. AF_10/2018</t>
  </si>
  <si>
    <t xml:space="preserve"> 1.6 </t>
  </si>
  <si>
    <t xml:space="preserve"> 5212560 </t>
  </si>
  <si>
    <t>SICRO3</t>
  </si>
  <si>
    <t>un.dia</t>
  </si>
  <si>
    <t xml:space="preserve"> 2 </t>
  </si>
  <si>
    <t>INFRAESTRUTURA</t>
  </si>
  <si>
    <t xml:space="preserve"> 2.1 </t>
  </si>
  <si>
    <t xml:space="preserve"> 45070 </t>
  </si>
  <si>
    <t>m³</t>
  </si>
  <si>
    <t xml:space="preserve"> 2.2 </t>
  </si>
  <si>
    <t xml:space="preserve"> 45250 </t>
  </si>
  <si>
    <t>CONCRETO CICLÓPICO FCK=15 MPA</t>
  </si>
  <si>
    <t xml:space="preserve"> 2.3 </t>
  </si>
  <si>
    <t xml:space="preserve"> 2.4 </t>
  </si>
  <si>
    <t>AÇO CA50/60 AQUISIÇÃO, ARMAÇÃO E COLOCAÇÃO (INCLUSO PERDAS) - MESOESTRUTURA</t>
  </si>
  <si>
    <t>Kg</t>
  </si>
  <si>
    <t xml:space="preserve"> 2.5 </t>
  </si>
  <si>
    <t xml:space="preserve"> 5605925 </t>
  </si>
  <si>
    <t>m</t>
  </si>
  <si>
    <t xml:space="preserve"> 3 </t>
  </si>
  <si>
    <t>MESOESTRUTURA (TRANSVERSINAS)</t>
  </si>
  <si>
    <t xml:space="preserve"> 3.1 </t>
  </si>
  <si>
    <t xml:space="preserve"> 3.2 </t>
  </si>
  <si>
    <t xml:space="preserve"> 3.3 </t>
  </si>
  <si>
    <t>CONCRETO FCK=30 MPA</t>
  </si>
  <si>
    <t xml:space="preserve"> 3.4 </t>
  </si>
  <si>
    <t xml:space="preserve"> 45135 </t>
  </si>
  <si>
    <t>ESCORAMENTO PARA PONTE</t>
  </si>
  <si>
    <t xml:space="preserve"> 4 </t>
  </si>
  <si>
    <t>SUPERESTRUTURA</t>
  </si>
  <si>
    <t xml:space="preserve"> 4.1.1 </t>
  </si>
  <si>
    <t xml:space="preserve"> 45206 </t>
  </si>
  <si>
    <t>TRANSPORTE DE PRÉ MOLDADOS EM CAMINHÃO PRANCHA 3 EIXOS - CAP. 30 T</t>
  </si>
  <si>
    <t>tkm</t>
  </si>
  <si>
    <t xml:space="preserve"> 4.1.2 </t>
  </si>
  <si>
    <t xml:space="preserve"> COT 01 - OUVIDOR </t>
  </si>
  <si>
    <t>Próprio</t>
  </si>
  <si>
    <t>VIGA PRE MOLDADA DE CONCRETO 8 M</t>
  </si>
  <si>
    <t xml:space="preserve"> 4.1.3 </t>
  </si>
  <si>
    <t xml:space="preserve"> COT 02 - OUVIDOR </t>
  </si>
  <si>
    <t>GUARDA RODAS H=30CM</t>
  </si>
  <si>
    <t xml:space="preserve"> 4.1.4 </t>
  </si>
  <si>
    <t xml:space="preserve"> 4.1.5 </t>
  </si>
  <si>
    <t xml:space="preserve"> 102826 </t>
  </si>
  <si>
    <t>CONJUNTO MACACO E BOMBA HIDRÁULICA PARA PROTENSAO DE CORDOALHAS, ESFORÇO MAXIMO DE 115 TONELADAS - MATERIAIS NA OPERAÇÃO. AF_05/2023</t>
  </si>
  <si>
    <t>H</t>
  </si>
  <si>
    <t xml:space="preserve"> 4.1.6 </t>
  </si>
  <si>
    <t xml:space="preserve"> 90279 </t>
  </si>
  <si>
    <t>GRAUTE FGK=20 MPA; TRAÇO 1:0,04:1,8:2,1 (EM MASSA SECA DE CIMENTO/ CAL/ AREIA GROSSA/ BRITA 0) - PREPARO MECÂNICO COM BETONEIRA 400 L. AF_09/2021</t>
  </si>
  <si>
    <t xml:space="preserve"> 4.1.7 </t>
  </si>
  <si>
    <t xml:space="preserve"> 40193 </t>
  </si>
  <si>
    <t>GUINDASTE 30 T - MÍNIMO 10H/DIA</t>
  </si>
  <si>
    <t>h</t>
  </si>
  <si>
    <t xml:space="preserve"> 4.1.8 </t>
  </si>
  <si>
    <t xml:space="preserve"> 45207 </t>
  </si>
  <si>
    <t>TRANSPORTE DE GUINDASTE 30 T - KM RODADO</t>
  </si>
  <si>
    <t>Km</t>
  </si>
  <si>
    <t xml:space="preserve"> 5 </t>
  </si>
  <si>
    <t>DIVERSOS</t>
  </si>
  <si>
    <t xml:space="preserve"> 5.1 </t>
  </si>
  <si>
    <t xml:space="preserve"> 45235 </t>
  </si>
  <si>
    <t>NEOPRENE</t>
  </si>
  <si>
    <t xml:space="preserve"> 5.2 </t>
  </si>
  <si>
    <t xml:space="preserve"> 73417 </t>
  </si>
  <si>
    <t>GRUPO GERADOR ESTACIONÁRIO, MOTOR DIESEL POTÊNCIA 170 KVA - CHP DIURNO. AF_02/2016</t>
  </si>
  <si>
    <t>CHP</t>
  </si>
  <si>
    <t xml:space="preserve"> 5.3 </t>
  </si>
  <si>
    <t xml:space="preserve"> 73395 </t>
  </si>
  <si>
    <t>GRUPO GERADOR ESTACIONÁRIO, MOTOR DIESEL POTÊNCIA 170 KVA - CHI DIURNO. AF_02/2016</t>
  </si>
  <si>
    <t>CHI</t>
  </si>
  <si>
    <t xml:space="preserve"> 270501 </t>
  </si>
  <si>
    <t>LIMPEZA FINAL DE OBRA - (OBRAS CIVIS)</t>
  </si>
  <si>
    <t>ADMINISTRAÇÃO</t>
  </si>
  <si>
    <t xml:space="preserve"> 90777 </t>
  </si>
  <si>
    <t>ENGENHEIRO CIVIL DE OBRA JUNIOR COM ENCARGOS COMPLEMENTARES</t>
  </si>
  <si>
    <t xml:space="preserve"> 90776 </t>
  </si>
  <si>
    <t>ENCARREGADO GERAL COM ENCARGOS COMPLEMENTARES</t>
  </si>
  <si>
    <t>PLACA DE ADVERTÊNCIA PARA SINALIZAÇÃO DE OBRAS MONTADA EM SUPORTE METÁLICO MÓVEL, LADO 1,00 M - UTILIZAÇÃO DE 600 CICLOS -FORNECIMENTO, 01 IMPLANTAÇÃO E 01 RETIRADA DIÁRIA</t>
  </si>
  <si>
    <t xml:space="preserve"> 1.7</t>
  </si>
  <si>
    <t>t.km</t>
  </si>
  <si>
    <t>GOINFRA CIVIL</t>
  </si>
  <si>
    <t>APONTARIFE - (OBRAS CIVIS)</t>
  </si>
  <si>
    <t>VIGIA DE OBRAS - (NOTURNO) - OBRAS CIVIS</t>
  </si>
  <si>
    <t xml:space="preserve"> 5.4</t>
  </si>
  <si>
    <t xml:space="preserve"> 5.5</t>
  </si>
  <si>
    <t>Valor Total Geral:</t>
  </si>
  <si>
    <t>DEMONSTRATIVO DO BDI ESTIMADO NOS ORÇAMENTOS DE OBRA CIVIL DA GOINFRA</t>
  </si>
  <si>
    <t>1) DESPESAS FINANCEIRAS - ( 0,00% a 1,2%)</t>
  </si>
  <si>
    <t xml:space="preserve">Riscos, administ. Central, administ., Garantia </t>
  </si>
  <si>
    <t>2) RISCOS  -  ( 0,00% A 2,05%)</t>
  </si>
  <si>
    <t>Despesas financeiras</t>
  </si>
  <si>
    <t>Bonificação/lucro</t>
  </si>
  <si>
    <t>COFIS/PIS/ISS/CPMF</t>
  </si>
  <si>
    <t>3) TAXA DE ADMINISTRAÇÃO - ESCRITÓRIO CENTRAL - ( 0,11% a 8,03%)</t>
  </si>
  <si>
    <t>4) BONIFICAÇÃO / LUCRO  - ( 3,83% a 9,96%)</t>
  </si>
  <si>
    <t>5) GARANTIA - ( 0,00% a 0,42%)</t>
  </si>
  <si>
    <t>7) Impostos - tais itens podem variar, mas principalmente o ISS, que pode ser isento,</t>
  </si>
  <si>
    <t>ou variar até 5%, porem deduzindo-se o valor dos materiais aplicados o que corresponde em torno de 2 a 3 %.</t>
  </si>
  <si>
    <t xml:space="preserve">   Intervalo total admissível (6,03% a 9,03%)</t>
  </si>
  <si>
    <t>COFINS=</t>
  </si>
  <si>
    <t>PIS=</t>
  </si>
  <si>
    <t>ISS=</t>
  </si>
  <si>
    <t>CPMF=</t>
  </si>
  <si>
    <t>BDI =</t>
  </si>
  <si>
    <t>Conforme o Acórdão 2622/2013 – TCU – Plenário</t>
  </si>
  <si>
    <t>CRONOGRAMA  FÍSICO FINANCEIRO</t>
  </si>
  <si>
    <t>ITEM</t>
  </si>
  <si>
    <t>DESCRIÇÃO DOS SERVIÇOS</t>
  </si>
  <si>
    <t>VALOR</t>
  </si>
  <si>
    <t>PESO</t>
  </si>
  <si>
    <t>MÊS</t>
  </si>
  <si>
    <t>MÊS 2</t>
  </si>
  <si>
    <t>%</t>
  </si>
  <si>
    <t>VALOR TOTAL:</t>
  </si>
  <si>
    <t>VALOR TOTAL ACUMULADO:</t>
  </si>
  <si>
    <t>EPI/PGR/PCMSO/EXAMES/TREINAMENTOS/VISITAS - ÁREAS EDIFICADAS/COBERTAS/FECHADAS</t>
  </si>
  <si>
    <t>FERRAMENTAS (MANUAIS/ELÉTRICAS) E MATERIAL DE LIMPEZA
PERMANENTE DA OBRA - ÁREAS EDIFICADAS/COBERTAS/FECHADAS</t>
  </si>
  <si>
    <t>PLANILHA DE ORÇAMENTO</t>
  </si>
  <si>
    <t xml:space="preserve"> 6 </t>
  </si>
  <si>
    <t>LIMPEZA FINAL</t>
  </si>
  <si>
    <t xml:space="preserve"> 6.1 </t>
  </si>
  <si>
    <t>7.1</t>
  </si>
  <si>
    <t>7.2</t>
  </si>
  <si>
    <t>7.3</t>
  </si>
  <si>
    <t>7.4</t>
  </si>
  <si>
    <t>AGETOP CIVIL</t>
  </si>
  <si>
    <t>LOCACAO DE CONTAINER 2,30 X 6,00 M, ALT. 2,50 M, COM 1 SANITARIO, PARA ESCRITORIO, COMPLETO, SEM DIVISORIAS INTERNAS (NAO INCLUI MOBILIZACAO / DESMOBILIZACAO)</t>
  </si>
  <si>
    <t>mês</t>
  </si>
  <si>
    <t>LOCACAO DE CONTAINER 2,30 X 6,00 M, ALT. 2,50 M, PARA ALMOXARIFADO, SEM DIVISORIAS INTERNAS E SEM SANITARIO (NAO INCLUI MOBILIZACAO / DESMOBILIZACAO)</t>
  </si>
  <si>
    <t>LOCACAO DE CONTAINER 2,30 X 4,30 M, ALT. 2,50 M, PARA SANITARIO, COM 3 BACIAS, 4 CHUVEIROS, 1 LAVATORIO E 1 MICTORIO (NAO INCLUI MOBILIZACAO / DESMOBILIZACAO)</t>
  </si>
  <si>
    <t>AGETOP RODOVIARIA</t>
  </si>
  <si>
    <t>FORMA CHAPA COMPENSADA PLASTIFICADA 17 mm - UTILIZAÇÃO 1X (CONFECÇÃO, INSTALAÇÃO E RETIRADA) - INFRAESTRUTURA</t>
  </si>
  <si>
    <t>AÇO CA50/60 AQUISIÇÃO, ARMAÇÃO E COLOCAÇÃO (INCLUSO PERDAS) - INFRAESTRUTURA</t>
  </si>
  <si>
    <t>CHUMBADOR DE AÇO CA-50 - D = 20 MM - ANCORADO NA ROCHA COM INJEÇÃO DE NATA DE CIMENTO - FORNECIMENTO, PERFURAÇÃO E INSTALAÇÃO</t>
  </si>
  <si>
    <t>FORMA CHAPA COMPENSADA PLASTIFICADA 17 mm - UTILIZAÇÃO 1X (CONFECÇÃO, INSTALAÇÃO E RETIRADA)</t>
  </si>
  <si>
    <t>FORNECIMENTO, CORTE E COLOCAÇÃO DE CABO CP-190 RB D=12,7mm C/ ADERÊNCIA</t>
  </si>
  <si>
    <t>unid</t>
  </si>
  <si>
    <t>TUBULÃO CEU ABERTO (TCA) EM PEDRA MAT. 2ª CAT.</t>
  </si>
  <si>
    <t>TRANSPORTE DE MATERIAIS / EQUIPAMENTOS / OUTROS (INCLUSIVE MOBILIZAÇÃO E DESMOBILIZAÇÃO) - CAMINHÃO CARROCERIA DE MADEIRA 15 T (INCLUSO NO VALOR O RETORNO) - DMT = 31,10 km</t>
  </si>
  <si>
    <t>MOBILIZAÇÃO E DESMOBILIZAÇÃO DE CONTAINER - TRANSPORTE COM CAMINHÃO CARROCERIA COM GUINDAUTO (MUNCK), MOMENTO MÁXIMO DE CARGA 11,7 TM, EM VIA URBANA EM LEITO NATURAL (UNIDADE: TXKM).
AF_07/2020 (INCLUSO NO VALOR O RETORNO) - DMT = 31,10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</si>
</sst>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* #,##0.000_);_(* \(#,##0.000\);_(* &quot;-&quot;??_);_(@_)"/>
  </numFmts>
  <fonts count="18" x14ac:knownFonts="1">
    <font>
      <sz val="11"/>
      <name val="Arial"/>
      <family val="1"/>
    </font>
    <font>
      <b/>
      <sz val="10"/>
      <name val="Arial"/>
      <family val="2"/>
    </font>
    <font>
      <sz val="8"/>
      <name val="Arial"/>
      <family val="1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Garamond"/>
      <family val="1"/>
    </font>
    <font>
      <sz val="10"/>
      <color rgb="FF000000"/>
      <name val="Garamond"/>
      <family val="1"/>
    </font>
    <font>
      <sz val="10"/>
      <name val="Garamond"/>
      <family val="1"/>
    </font>
    <font>
      <b/>
      <sz val="10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vertical="center" wrapText="1"/>
    </xf>
    <xf numFmtId="0" fontId="4" fillId="0" borderId="0" xfId="2"/>
    <xf numFmtId="0" fontId="7" fillId="0" borderId="0" xfId="1" applyFont="1" applyAlignment="1">
      <alignment vertical="center" wrapText="1"/>
    </xf>
    <xf numFmtId="0" fontId="4" fillId="0" borderId="5" xfId="2" applyBorder="1"/>
    <xf numFmtId="0" fontId="4" fillId="0" borderId="6" xfId="2" applyBorder="1"/>
    <xf numFmtId="10" fontId="4" fillId="0" borderId="7" xfId="3" applyNumberFormat="1" applyFont="1" applyBorder="1"/>
    <xf numFmtId="0" fontId="8" fillId="0" borderId="8" xfId="2" applyFont="1" applyBorder="1"/>
    <xf numFmtId="165" fontId="9" fillId="0" borderId="1" xfId="4" applyNumberFormat="1" applyFont="1" applyBorder="1"/>
    <xf numFmtId="0" fontId="8" fillId="0" borderId="9" xfId="2" applyFont="1" applyBorder="1"/>
    <xf numFmtId="0" fontId="8" fillId="0" borderId="10" xfId="2" applyFont="1" applyBorder="1"/>
    <xf numFmtId="10" fontId="4" fillId="0" borderId="0" xfId="3" applyNumberFormat="1" applyFont="1" applyBorder="1"/>
    <xf numFmtId="0" fontId="4" fillId="0" borderId="0" xfId="2" applyAlignment="1">
      <alignment horizontal="right"/>
    </xf>
    <xf numFmtId="0" fontId="1" fillId="0" borderId="11" xfId="2" applyFont="1" applyBorder="1" applyAlignment="1">
      <alignment vertical="center"/>
    </xf>
    <xf numFmtId="0" fontId="4" fillId="0" borderId="12" xfId="2" applyBorder="1" applyAlignment="1">
      <alignment vertical="center"/>
    </xf>
    <xf numFmtId="10" fontId="1" fillId="0" borderId="13" xfId="3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0" fontId="6" fillId="0" borderId="0" xfId="1" applyNumberFormat="1" applyFont="1" applyAlignment="1">
      <alignment vertical="center"/>
    </xf>
    <xf numFmtId="0" fontId="4" fillId="0" borderId="14" xfId="2" applyBorder="1"/>
    <xf numFmtId="0" fontId="4" fillId="0" borderId="15" xfId="2" applyBorder="1"/>
    <xf numFmtId="0" fontId="4" fillId="0" borderId="16" xfId="2" applyBorder="1"/>
    <xf numFmtId="0" fontId="3" fillId="0" borderId="0" xfId="1" applyFont="1" applyAlignment="1">
      <alignment vertical="top"/>
    </xf>
    <xf numFmtId="0" fontId="1" fillId="0" borderId="0" xfId="2" applyFont="1"/>
    <xf numFmtId="0" fontId="3" fillId="0" borderId="0" xfId="1" applyFont="1" applyAlignment="1">
      <alignment horizontal="center" vertical="center"/>
    </xf>
    <xf numFmtId="0" fontId="4" fillId="0" borderId="0" xfId="2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2" applyFont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44" fontId="14" fillId="6" borderId="1" xfId="0" applyNumberFormat="1" applyFont="1" applyFill="1" applyBorder="1" applyAlignment="1">
      <alignment horizontal="center" vertical="center" wrapText="1"/>
    </xf>
    <xf numFmtId="44" fontId="14" fillId="8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4" fontId="16" fillId="0" borderId="1" xfId="0" applyNumberFormat="1" applyFont="1" applyBorder="1" applyAlignment="1">
      <alignment horizontal="center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 wrapText="1"/>
    </xf>
    <xf numFmtId="44" fontId="17" fillId="8" borderId="1" xfId="0" applyNumberFormat="1" applyFont="1" applyFill="1" applyBorder="1" applyAlignment="1">
      <alignment horizontal="center" vertical="center" wrapText="1"/>
    </xf>
    <xf numFmtId="0" fontId="16" fillId="12" borderId="0" xfId="0" applyFont="1" applyFill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44" fontId="17" fillId="11" borderId="0" xfId="0" applyNumberFormat="1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6" fillId="1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/>
    </xf>
    <xf numFmtId="44" fontId="17" fillId="5" borderId="1" xfId="0" applyNumberFormat="1" applyFont="1" applyFill="1" applyBorder="1" applyAlignment="1">
      <alignment horizontal="center" vertical="center" wrapText="1"/>
    </xf>
    <xf numFmtId="44" fontId="16" fillId="12" borderId="0" xfId="0" applyNumberFormat="1" applyFont="1" applyFill="1" applyAlignment="1">
      <alignment horizontal="center" vertical="center" wrapText="1"/>
    </xf>
    <xf numFmtId="44" fontId="17" fillId="10" borderId="0" xfId="0" applyNumberFormat="1" applyFont="1" applyFill="1" applyAlignment="1">
      <alignment horizontal="center" vertical="center" wrapText="1"/>
    </xf>
    <xf numFmtId="0" fontId="15" fillId="0" borderId="0" xfId="5" applyFont="1" applyAlignment="1">
      <alignment horizontal="left" vertical="top"/>
    </xf>
    <xf numFmtId="0" fontId="15" fillId="13" borderId="8" xfId="5" applyFont="1" applyFill="1" applyBorder="1" applyAlignment="1">
      <alignment horizontal="center" vertical="top"/>
    </xf>
    <xf numFmtId="0" fontId="15" fillId="13" borderId="2" xfId="5" applyFont="1" applyFill="1" applyBorder="1" applyAlignment="1">
      <alignment horizontal="center" vertical="top"/>
    </xf>
    <xf numFmtId="0" fontId="15" fillId="13" borderId="3" xfId="5" applyFont="1" applyFill="1" applyBorder="1" applyAlignment="1">
      <alignment horizontal="center" vertical="top"/>
    </xf>
    <xf numFmtId="0" fontId="15" fillId="13" borderId="4" xfId="5" applyFont="1" applyFill="1" applyBorder="1" applyAlignment="1">
      <alignment horizontal="center" vertical="top"/>
    </xf>
    <xf numFmtId="0" fontId="15" fillId="13" borderId="1" xfId="5" applyFont="1" applyFill="1" applyBorder="1" applyAlignment="1">
      <alignment horizontal="center" vertical="center"/>
    </xf>
    <xf numFmtId="0" fontId="15" fillId="13" borderId="1" xfId="5" applyFont="1" applyFill="1" applyBorder="1" applyAlignment="1">
      <alignment horizontal="center" vertical="center"/>
    </xf>
    <xf numFmtId="0" fontId="15" fillId="13" borderId="10" xfId="5" applyFont="1" applyFill="1" applyBorder="1" applyAlignment="1">
      <alignment horizontal="center" vertical="top"/>
    </xf>
    <xf numFmtId="0" fontId="15" fillId="13" borderId="14" xfId="5" applyFont="1" applyFill="1" applyBorder="1" applyAlignment="1">
      <alignment horizontal="center" vertical="top"/>
    </xf>
    <xf numFmtId="0" fontId="15" fillId="13" borderId="15" xfId="5" applyFont="1" applyFill="1" applyBorder="1" applyAlignment="1">
      <alignment horizontal="center" vertical="top"/>
    </xf>
    <xf numFmtId="0" fontId="15" fillId="13" borderId="16" xfId="5" applyFont="1" applyFill="1" applyBorder="1" applyAlignment="1">
      <alignment horizontal="center" vertical="top"/>
    </xf>
    <xf numFmtId="0" fontId="15" fillId="13" borderId="1" xfId="5" applyFont="1" applyFill="1" applyBorder="1" applyAlignment="1">
      <alignment horizontal="left" vertical="top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center"/>
    </xf>
    <xf numFmtId="44" fontId="15" fillId="0" borderId="1" xfId="6" applyFont="1" applyFill="1" applyBorder="1" applyAlignment="1">
      <alignment horizontal="left" vertical="top"/>
    </xf>
    <xf numFmtId="10" fontId="15" fillId="0" borderId="1" xfId="7" applyNumberFormat="1" applyFont="1" applyFill="1" applyBorder="1" applyAlignment="1">
      <alignment horizontal="center" vertical="center"/>
    </xf>
    <xf numFmtId="44" fontId="15" fillId="0" borderId="0" xfId="5" applyNumberFormat="1" applyFont="1" applyAlignment="1">
      <alignment horizontal="left" vertical="top"/>
    </xf>
    <xf numFmtId="4" fontId="15" fillId="0" borderId="1" xfId="5" applyNumberFormat="1" applyFont="1" applyBorder="1" applyAlignment="1">
      <alignment horizontal="left" vertical="center"/>
    </xf>
    <xf numFmtId="44" fontId="14" fillId="0" borderId="10" xfId="6" applyFont="1" applyFill="1" applyBorder="1" applyAlignment="1">
      <alignment horizontal="left" vertical="top"/>
    </xf>
    <xf numFmtId="10" fontId="15" fillId="0" borderId="1" xfId="7" applyNumberFormat="1" applyFont="1" applyFill="1" applyBorder="1" applyAlignment="1">
      <alignment horizontal="center" vertical="top"/>
    </xf>
    <xf numFmtId="0" fontId="14" fillId="0" borderId="0" xfId="5" applyFont="1" applyAlignment="1">
      <alignment horizontal="center" vertical="center"/>
    </xf>
  </cellXfs>
  <cellStyles count="8">
    <cellStyle name="Moeda 2" xfId="6" xr:uid="{998C7BC9-4F56-4F76-B63B-3B08CAE99FFA}"/>
    <cellStyle name="Normal" xfId="0" builtinId="0"/>
    <cellStyle name="Normal 2" xfId="5" xr:uid="{4FF02D49-0235-4D53-83E2-56128542EEA3}"/>
    <cellStyle name="Normal 2 2" xfId="2" xr:uid="{3170472D-05F3-4AD5-8BE3-87B66E134DC6}"/>
    <cellStyle name="Normal 3 2" xfId="1" xr:uid="{3A0CCE2F-0FDE-48D5-AAE3-D08F0F7F673F}"/>
    <cellStyle name="Porcentagem 2" xfId="3" xr:uid="{8953CF26-0974-4019-98AE-1AB7BAF41102}"/>
    <cellStyle name="Porcentagem 3" xfId="7" xr:uid="{77AC6096-D94E-49EF-8A70-8CEF4A3A27A2}"/>
    <cellStyle name="Vírgula 2" xfId="4" xr:uid="{F2E38383-9340-4AA1-B7D1-DFBAD4E952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19-temporarios/Users/Alexsander/Downloads/30&#170;%20Medi&#231;&#227;o%20-%20DNIT/Obra%20107/CD%2029/Medi&#231;&#227;o/C/E/I/Gerencia%20de%20Pavimentos/Paragon%20II%201.10/Graficos/CARACT%20PAV%20EXISTE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19-temporarios/Users/Andre/Desktop/CREMA/Or&#231;amento/0.%20Final/Composi&#231;&#227;o%20-%20km%200,00%20ao%20km%20196,90%20-rev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07-licitacoes-e-contratos/01-PROPOSTA/02-Editais%20Prefeituras/Goi&#225;s/Editais%202021/Prefeitura%20Morro%20Agudo/14_PLANILHA%20M&#218;LTIPLA%20V3.0.5.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07-licitacoes-e-contratos/01-PROPOSTA/02-Editais%20Prefeituras/Goi&#225;s/Editais%202021/Prefeitura%20Morro%20Agudo/edital%202/PROPOSTA/or&#231;amento%20R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bemi-tec-01/c-tec/Documents%20and%20Settings/C%20arlos%20%20Machado/My%20Documents/Disco%202/BR-135-MA/2001/Relat&#243;rio/Custos%20Brig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/castellar%20engenharia%20ltda/Documents%20and%20Settings/Castelar/Meus%20documentos/Backup%20Uni&#227;o%204-5%20(D)/OBRA%20CANOINHAS/Castellar%20Engenharia%20Ltda%20-%20CANOINHAS/FINAN&#199;AS/Uniao/Medi&#231;&#227;o%20Castellar/61MCBMI.DNI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-ujrfmel/OBRA%20-%20PONTES%202024/01%20PONTE%20SOBRE%20CORREGO%20DA%20LAGOA%20-%20ARI%20PEREIRA/ARQUIVO%20OBSOLETO/PLANILHA%20REV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A"/>
    </sheetNames>
    <sheetDataSet>
      <sheetData sheetId="0">
        <row r="6">
          <cell r="B6">
            <v>11.439114391143912</v>
          </cell>
        </row>
      </sheetData>
      <sheetData sheetId="1">
        <row r="6">
          <cell r="B6">
            <v>11.439114391143912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m 0,00 ao km 83,40"/>
      <sheetName val="SERVIÇOS CUSTO SICRO"/>
      <sheetName val="km 0,00 ao km 196,90 - Med"/>
      <sheetName val="CRONOGRAMA"/>
      <sheetName val="Consumo - km 0,00 ao km 83,40"/>
      <sheetName val="Consumo - km 83,40 ao km 196,90"/>
      <sheetName val="Consumo"/>
      <sheetName val="km0,00 - km196,90"/>
      <sheetName val="km3,52 - km0,00"/>
      <sheetName val="km41,42 - km40,12"/>
      <sheetName val="km135,36 - km133,88"/>
      <sheetName val="km181,44 - km180,52"/>
      <sheetName val="km187,82 - km186,78"/>
      <sheetName val="km196,90 - km196,56"/>
      <sheetName val="QTd -Sinal - km0,00 ao km83,40 "/>
      <sheetName val="Sinal Vert km0,00 ao km83,40 "/>
      <sheetName val="Sinal Vert km83,40 ao km196,90"/>
      <sheetName val="Sinalização - Nivelamento"/>
      <sheetName val="QTd -Sinal - km83,4 - km196,90"/>
      <sheetName val="Sinalização km 0,00 - km 196,90"/>
      <sheetName val="Drenagem"/>
      <sheetName val="R$ - km 0,00 ao km 83,40"/>
      <sheetName val="1-RL 1C - E - Des"/>
      <sheetName val="1-SBS 60 85 - Des"/>
      <sheetName val="1-RR-1C - Des"/>
      <sheetName val="1-CAP - 50-70 - Des"/>
      <sheetName val="Defensa - km 0,00 ao km 83,40"/>
      <sheetName val="Bueiro - km 83,40 ao km 196,90"/>
      <sheetName val="Descida - km 0,00 - km 83,40"/>
      <sheetName val="Meio Fio - km 0,00 ao km 83,40"/>
      <sheetName val="Sarjeta - km 0,00 ao km 83,40"/>
      <sheetName val="Roçada - km 0,00 ao km 83,40"/>
      <sheetName val="Bueiro - km 0,00 ao km 83,40"/>
      <sheetName val="Manutenção 1º ano-km 0,0 - 83,4"/>
      <sheetName val="Manutenção 2-3ano-km 0,0 - 83,4"/>
      <sheetName val="Manutenção 1º ano-km 83,4-196,9"/>
      <sheetName val="Manutenção 2-3ano-km 83,4-196,9"/>
      <sheetName val="Equipamentos"/>
      <sheetName val="Materiais"/>
      <sheetName val="Mão de Obra"/>
      <sheetName val="Roçada - km 83,40 ao km 196,90"/>
      <sheetName val="Sarjeta - km 83,40 ao km 196,90"/>
      <sheetName val="Meio Fio - km83,4 ao 196,90"/>
      <sheetName val="Descida - km 83,40 - km 196,90"/>
      <sheetName val="Defensa - km 83,40 ao km 196,90"/>
      <sheetName val="Pontes - OAE"/>
      <sheetName val="Cotação Agregados"/>
      <sheetName val="1 A 00 716 00"/>
      <sheetName val="1 A 00 717 00"/>
      <sheetName val="1 A 00 002 04"/>
      <sheetName val="1 A 00 301 00"/>
      <sheetName val="1 A 00 302 00"/>
      <sheetName val="1 A 01 100 02"/>
      <sheetName val="1 A 01 105 02"/>
      <sheetName val="1 A 01 111 01"/>
      <sheetName val="1 A 01 390 72"/>
      <sheetName val="1 A 01 401 01"/>
      <sheetName val="1 A 01 410 51"/>
      <sheetName val="1 A 01 415 51"/>
      <sheetName val="1 A 01 580 02"/>
      <sheetName val="1 A 01 890 01"/>
      <sheetName val="1 A 01 893 01"/>
      <sheetName val="1 A 01 894 51"/>
      <sheetName val="Modelo-Aux"/>
      <sheetName val="DMT - km 0,00 ao km 83,40"/>
      <sheetName val="2 S 04 502 52"/>
      <sheetName val="2 S 04 950 99"/>
      <sheetName val="1 A 01 790 01"/>
      <sheetName val="1 A 01 412 51"/>
      <sheetName val="1 A 01 120 01"/>
      <sheetName val="2 S 04 900 53"/>
      <sheetName val="2 S 01 101 09"/>
      <sheetName val="2 S 04 501 57"/>
      <sheetName val="2 S 03 326 50"/>
      <sheetName val="2 S 04 910 55"/>
      <sheetName val="2 S 04 940 52"/>
      <sheetName val="3 S 08 101 02"/>
      <sheetName val="2 S 02 400 00"/>
      <sheetName val="5 S 02 540 71"/>
      <sheetName val="3 S 08 109 04"/>
      <sheetName val="3 S 08 300 01"/>
      <sheetName val="3 S 08 302 01"/>
      <sheetName val="3 S 08 302 02"/>
      <sheetName val="3 S 08 402 00"/>
      <sheetName val="3 S 08 500 00"/>
      <sheetName val="3 S 08 510 00"/>
      <sheetName val="3 S 08 510 01"/>
      <sheetName val="3 S 08 900 00"/>
      <sheetName val="3 S 08 901 00"/>
      <sheetName val="3 S 08 901 01"/>
      <sheetName val="3 S 08 910 00"/>
      <sheetName val="4 S 06 100 13"/>
      <sheetName val="5 S 01 011 00"/>
      <sheetName val="Modelo-Onerado (8)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>
            <v>0.05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J7">
            <v>0.34320000000000001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>
        <row r="3">
          <cell r="O3">
            <v>2</v>
          </cell>
        </row>
      </sheetData>
      <sheetData sheetId="1" refreshError="1">
        <row r="6">
          <cell r="F6" t="str">
            <v>MORRO AGUDO DE GOIAS</v>
          </cell>
        </row>
        <row r="22">
          <cell r="F22" t="str">
            <v>DENNER SANSONI PAIM</v>
          </cell>
        </row>
        <row r="23">
          <cell r="F23" t="str">
            <v>47507/D-MG</v>
          </cell>
        </row>
        <row r="24">
          <cell r="F24" t="str">
            <v>10 2020 0132300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BDI"/>
      <sheetName val="Cronograma"/>
      <sheetName val="Composições"/>
      <sheetName val="Comp. SINAPI"/>
      <sheetName val="Comp. SICRO"/>
      <sheetName val="Comp. AGETOP"/>
      <sheetName val="Mob. Desmob."/>
    </sheetNames>
    <sheetDataSet>
      <sheetData sheetId="0">
        <row r="8">
          <cell r="F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Discriminativo Rec. Inicial"/>
      <sheetName val="Discriminativo Manut. Operação"/>
      <sheetName val="Discriminativo Restauração"/>
      <sheetName val="Equipamentos"/>
      <sheetName val="Mão de Obra"/>
      <sheetName val="Encargos Sociais"/>
      <sheetName val="Materiais"/>
      <sheetName val="DMTs"/>
      <sheetName val="BDI"/>
      <sheetName val="Recuperação Inicial"/>
      <sheetName val="Conserva Rotineira"/>
      <sheetName val="Operação da Rodovia"/>
      <sheetName val="Restauração"/>
      <sheetName val="Reabilitação Ambiental"/>
      <sheetName val="AUX"/>
      <sheetName val="Resumo DAER"/>
      <sheetName val="Custos Briga"/>
      <sheetName val="Plan1"/>
      <sheetName val="Plan2"/>
      <sheetName val="Plan3"/>
      <sheetName val="P A T O 98 D"/>
      <sheetName val="Mat"/>
      <sheetName val="CORDEF-163"/>
      <sheetName val="Custo do CM-30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M-CBMI"/>
      <sheetName val="MAT-BET"/>
      <sheetName val="REL-AC"/>
      <sheetName val="PLUVIOM"/>
      <sheetName val="TAPA BURACO"/>
      <sheetName val="RECOMP REVESTIMENTO"/>
      <sheetName val="LIMP MEIO FIO"/>
      <sheetName val="LIMP VALETAS"/>
      <sheetName val="REMOCAO MEC BAR"/>
      <sheetName val="REMOCAO MEC BAR (2)"/>
      <sheetName val="M.OBRA MARCO"/>
      <sheetName val="RESUMO "/>
      <sheetName val="WILSON"/>
      <sheetName val="H-HORAS MARCO"/>
      <sheetName val="acertos"/>
      <sheetName val="CONT MAT BET"/>
      <sheetName val="QUADRO COMPARATIVO"/>
      <sheetName val="61M_CBMI"/>
      <sheetName val="MAT_BET"/>
      <sheetName val="PLANO TRAB"/>
      <sheetName val="MATERIAIS"/>
      <sheetName val="matbet"/>
      <sheetName val="quantidades"/>
      <sheetName val="adequação"/>
      <sheetName val="comparativo"/>
      <sheetName val="CROQUI"/>
      <sheetName val="PEM"/>
      <sheetName val="CADASTRO"/>
      <sheetName val="Ativos"/>
      <sheetName val="61MCBMI.DNIT"/>
      <sheetName val="TAPA_BURACO"/>
      <sheetName val="RECOMP_REVESTIMENTO"/>
      <sheetName val="LIMP_MEIO_FIO"/>
      <sheetName val="LIMP_VALETAS"/>
      <sheetName val="REMOCAO_MEC_BAR"/>
      <sheetName val="REMOCAO_MEC_BAR_(2)"/>
      <sheetName val="M_OBRA_MARCO"/>
      <sheetName val="RESUMO_"/>
      <sheetName val="H-HORAS_MARCO"/>
      <sheetName val="CONT_MAT_BET"/>
      <sheetName val="QUADRO_COMPARATIVO"/>
      <sheetName val="PLANO_TRAB"/>
      <sheetName val="61MCBMI_DNIT"/>
      <sheetName val="Mat"/>
      <sheetName val="Faturamento 2016 (Diferimento)"/>
      <sheetName val="Serviços"/>
    </sheetNames>
    <sheetDataSet>
      <sheetData sheetId="0">
        <row r="2">
          <cell r="U2" t="str">
            <v>FOLHA 01</v>
          </cell>
        </row>
        <row r="18">
          <cell r="H18">
            <v>0</v>
          </cell>
        </row>
      </sheetData>
      <sheetData sheetId="1">
        <row r="2">
          <cell r="U2" t="str">
            <v>FOLHA 01</v>
          </cell>
        </row>
        <row r="18">
          <cell r="H18">
            <v>0</v>
          </cell>
        </row>
      </sheetData>
      <sheetData sheetId="2">
        <row r="2">
          <cell r="U2" t="str">
            <v>FOLHA 01</v>
          </cell>
        </row>
      </sheetData>
      <sheetData sheetId="3">
        <row r="2">
          <cell r="U2" t="str">
            <v>FOLHA 01</v>
          </cell>
        </row>
      </sheetData>
      <sheetData sheetId="4">
        <row r="2">
          <cell r="U2" t="str">
            <v>FOLHA 01</v>
          </cell>
        </row>
      </sheetData>
      <sheetData sheetId="5">
        <row r="2">
          <cell r="U2" t="str">
            <v>FOLHA 01</v>
          </cell>
        </row>
      </sheetData>
      <sheetData sheetId="6">
        <row r="2">
          <cell r="U2" t="str">
            <v>FOLHA 01</v>
          </cell>
        </row>
      </sheetData>
      <sheetData sheetId="7">
        <row r="2">
          <cell r="U2" t="str">
            <v>FOLHA 01</v>
          </cell>
        </row>
      </sheetData>
      <sheetData sheetId="8">
        <row r="2">
          <cell r="U2" t="str">
            <v>FOLHA 01</v>
          </cell>
        </row>
      </sheetData>
      <sheetData sheetId="9">
        <row r="2">
          <cell r="U2" t="str">
            <v>FOLHA 01</v>
          </cell>
        </row>
      </sheetData>
      <sheetData sheetId="10">
        <row r="2">
          <cell r="U2" t="str">
            <v>FOLHA 01</v>
          </cell>
        </row>
      </sheetData>
      <sheetData sheetId="11">
        <row r="2">
          <cell r="U2" t="str">
            <v>FOLHA 01</v>
          </cell>
        </row>
      </sheetData>
      <sheetData sheetId="12">
        <row r="2">
          <cell r="U2" t="str">
            <v>FOLHA 01</v>
          </cell>
        </row>
      </sheetData>
      <sheetData sheetId="13">
        <row r="2">
          <cell r="U2" t="str">
            <v>FOLHA 01</v>
          </cell>
        </row>
      </sheetData>
      <sheetData sheetId="14">
        <row r="2">
          <cell r="U2" t="str">
            <v>FOLHA 01</v>
          </cell>
        </row>
      </sheetData>
      <sheetData sheetId="15">
        <row r="2">
          <cell r="U2" t="str">
            <v>FOLHA 01</v>
          </cell>
        </row>
      </sheetData>
      <sheetData sheetId="16">
        <row r="2">
          <cell r="U2" t="str">
            <v>FOLHA 01</v>
          </cell>
        </row>
      </sheetData>
      <sheetData sheetId="17">
        <row r="2">
          <cell r="U2" t="str">
            <v>FOLHA 01</v>
          </cell>
        </row>
      </sheetData>
      <sheetData sheetId="18">
        <row r="2">
          <cell r="U2" t="str">
            <v>FOLHA 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CRONOGRAMA"/>
      <sheetName val="BDI"/>
      <sheetName val="Comp. SINAPI"/>
      <sheetName val="Comp. GOINFRA"/>
      <sheetName val="Comp. GOINFRA Infra"/>
      <sheetName val="Comp. SEINFRA"/>
    </sheetNames>
    <sheetDataSet>
      <sheetData sheetId="0">
        <row r="8">
          <cell r="E8" t="str">
            <v>SERVIÇOS PRELININARES</v>
          </cell>
        </row>
        <row r="20">
          <cell r="E20" t="str">
            <v>INFRAESTRUTURA</v>
          </cell>
        </row>
        <row r="31">
          <cell r="E31" t="str">
            <v>MESO ESTRUTURA</v>
          </cell>
        </row>
        <row r="41">
          <cell r="E41" t="str">
            <v>SUPERESTRUTURA</v>
          </cell>
        </row>
        <row r="52">
          <cell r="E52" t="str">
            <v>DIVERSOS</v>
          </cell>
        </row>
        <row r="58">
          <cell r="E58" t="str">
            <v>ADMINISTRAÇÃO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showOutlineSymbols="0" showWhiteSpace="0" view="pageBreakPreview" topLeftCell="A36" zoomScaleNormal="100" zoomScaleSheetLayoutView="100" workbookViewId="0">
      <selection activeCell="M12" sqref="M12"/>
    </sheetView>
  </sheetViews>
  <sheetFormatPr baseColWidth="10" defaultColWidth="8.6640625" defaultRowHeight="14" x14ac:dyDescent="0.15"/>
  <cols>
    <col min="1" max="1" width="15.83203125" style="54" customWidth="1"/>
    <col min="2" max="2" width="10" style="54" bestFit="1" customWidth="1"/>
    <col min="3" max="3" width="20" style="54" bestFit="1" customWidth="1"/>
    <col min="4" max="4" width="60" style="54" bestFit="1" customWidth="1"/>
    <col min="5" max="5" width="8" style="54" bestFit="1" customWidth="1"/>
    <col min="6" max="6" width="13" style="54" bestFit="1" customWidth="1"/>
    <col min="7" max="7" width="13" style="58" bestFit="1" customWidth="1"/>
    <col min="8" max="8" width="18.33203125" style="58" customWidth="1"/>
    <col min="9" max="9" width="13" style="58" bestFit="1" customWidth="1"/>
    <col min="10" max="10" width="8.6640625" style="54"/>
    <col min="11" max="11" width="13" style="54" bestFit="1" customWidth="1"/>
    <col min="12" max="16384" width="8.6640625" style="54"/>
  </cols>
  <sheetData>
    <row r="1" spans="1:9" x14ac:dyDescent="0.15">
      <c r="A1" s="52" t="s">
        <v>139</v>
      </c>
      <c r="B1" s="53"/>
      <c r="C1" s="53"/>
      <c r="D1" s="53"/>
      <c r="E1" s="53"/>
      <c r="F1" s="53"/>
      <c r="G1" s="53"/>
      <c r="H1" s="53"/>
      <c r="I1" s="53"/>
    </row>
    <row r="2" spans="1:9" ht="30" customHeight="1" x14ac:dyDescent="0.15">
      <c r="A2" s="55" t="s">
        <v>0</v>
      </c>
      <c r="B2" s="56" t="s">
        <v>1</v>
      </c>
      <c r="C2" s="55" t="s">
        <v>2</v>
      </c>
      <c r="D2" s="55" t="s">
        <v>3</v>
      </c>
      <c r="E2" s="57" t="s">
        <v>4</v>
      </c>
      <c r="F2" s="56" t="s">
        <v>5</v>
      </c>
      <c r="G2" s="59" t="s">
        <v>6</v>
      </c>
      <c r="H2" s="59" t="s">
        <v>7</v>
      </c>
      <c r="I2" s="59" t="s">
        <v>8</v>
      </c>
    </row>
    <row r="3" spans="1:9" ht="24" customHeight="1" x14ac:dyDescent="0.15">
      <c r="A3" s="33" t="s">
        <v>9</v>
      </c>
      <c r="B3" s="33"/>
      <c r="C3" s="33"/>
      <c r="D3" s="33" t="s">
        <v>10</v>
      </c>
      <c r="E3" s="33"/>
      <c r="F3" s="34"/>
      <c r="G3" s="35"/>
      <c r="H3" s="35"/>
      <c r="I3" s="36">
        <f>SUM(I4:I11)</f>
        <v>0</v>
      </c>
    </row>
    <row r="4" spans="1:9" ht="39" customHeight="1" x14ac:dyDescent="0.15">
      <c r="A4" s="37" t="s">
        <v>11</v>
      </c>
      <c r="B4" s="38" t="s">
        <v>12</v>
      </c>
      <c r="C4" s="38" t="s">
        <v>147</v>
      </c>
      <c r="D4" s="38" t="s">
        <v>13</v>
      </c>
      <c r="E4" s="38" t="s">
        <v>14</v>
      </c>
      <c r="F4" s="39">
        <v>3</v>
      </c>
      <c r="G4" s="40"/>
      <c r="H4" s="41"/>
      <c r="I4" s="41"/>
    </row>
    <row r="5" spans="1:9" ht="39" customHeight="1" x14ac:dyDescent="0.15">
      <c r="A5" s="37" t="s">
        <v>15</v>
      </c>
      <c r="B5" s="38">
        <v>10775</v>
      </c>
      <c r="C5" s="38" t="s">
        <v>16</v>
      </c>
      <c r="D5" s="38" t="s">
        <v>148</v>
      </c>
      <c r="E5" s="38" t="s">
        <v>149</v>
      </c>
      <c r="F5" s="39">
        <v>2</v>
      </c>
      <c r="G5" s="40"/>
      <c r="H5" s="41"/>
      <c r="I5" s="41"/>
    </row>
    <row r="6" spans="1:9" ht="39" customHeight="1" x14ac:dyDescent="0.15">
      <c r="A6" s="37" t="s">
        <v>17</v>
      </c>
      <c r="B6" s="38">
        <v>10776</v>
      </c>
      <c r="C6" s="38" t="s">
        <v>16</v>
      </c>
      <c r="D6" s="38" t="s">
        <v>150</v>
      </c>
      <c r="E6" s="38" t="s">
        <v>149</v>
      </c>
      <c r="F6" s="39">
        <v>2</v>
      </c>
      <c r="G6" s="40"/>
      <c r="H6" s="41"/>
      <c r="I6" s="41"/>
    </row>
    <row r="7" spans="1:9" ht="39" customHeight="1" x14ac:dyDescent="0.15">
      <c r="A7" s="37" t="s">
        <v>18</v>
      </c>
      <c r="B7" s="38">
        <v>10777</v>
      </c>
      <c r="C7" s="38" t="s">
        <v>16</v>
      </c>
      <c r="D7" s="38" t="s">
        <v>151</v>
      </c>
      <c r="E7" s="38" t="s">
        <v>149</v>
      </c>
      <c r="F7" s="39">
        <v>2</v>
      </c>
      <c r="G7" s="40"/>
      <c r="H7" s="41"/>
      <c r="I7" s="41"/>
    </row>
    <row r="8" spans="1:9" ht="39" customHeight="1" x14ac:dyDescent="0.15">
      <c r="A8" s="37" t="s">
        <v>19</v>
      </c>
      <c r="B8" s="38" t="s">
        <v>20</v>
      </c>
      <c r="C8" s="38" t="s">
        <v>16</v>
      </c>
      <c r="D8" s="38" t="s">
        <v>21</v>
      </c>
      <c r="E8" s="38" t="s">
        <v>40</v>
      </c>
      <c r="F8" s="39">
        <v>40</v>
      </c>
      <c r="G8" s="40"/>
      <c r="H8" s="41"/>
      <c r="I8" s="41"/>
    </row>
    <row r="9" spans="1:9" ht="39" customHeight="1" x14ac:dyDescent="0.15">
      <c r="A9" s="37" t="s">
        <v>22</v>
      </c>
      <c r="B9" s="38" t="s">
        <v>23</v>
      </c>
      <c r="C9" s="38" t="s">
        <v>24</v>
      </c>
      <c r="D9" s="38" t="s">
        <v>99</v>
      </c>
      <c r="E9" s="38" t="s">
        <v>25</v>
      </c>
      <c r="F9" s="39">
        <v>176</v>
      </c>
      <c r="G9" s="40"/>
      <c r="H9" s="41"/>
      <c r="I9" s="41"/>
    </row>
    <row r="10" spans="1:9" ht="39" customHeight="1" x14ac:dyDescent="0.15">
      <c r="A10" s="37" t="s">
        <v>100</v>
      </c>
      <c r="B10" s="38">
        <v>30110</v>
      </c>
      <c r="C10" s="38" t="s">
        <v>102</v>
      </c>
      <c r="D10" s="38" t="s">
        <v>160</v>
      </c>
      <c r="E10" s="38" t="s">
        <v>101</v>
      </c>
      <c r="F10" s="39">
        <f>ROUND(20*15*31.1,2)</f>
        <v>9330</v>
      </c>
      <c r="G10" s="40"/>
      <c r="H10" s="41"/>
      <c r="I10" s="41"/>
    </row>
    <row r="11" spans="1:9" ht="52" customHeight="1" x14ac:dyDescent="0.15">
      <c r="A11" s="37" t="s">
        <v>100</v>
      </c>
      <c r="B11" s="38">
        <v>100950</v>
      </c>
      <c r="C11" s="38" t="s">
        <v>16</v>
      </c>
      <c r="D11" s="38" t="s">
        <v>161</v>
      </c>
      <c r="E11" s="38" t="s">
        <v>101</v>
      </c>
      <c r="F11" s="42">
        <f>ROUND(6*10*31.1,2)</f>
        <v>1866</v>
      </c>
      <c r="G11" s="40"/>
      <c r="H11" s="41"/>
      <c r="I11" s="41"/>
    </row>
    <row r="12" spans="1:9" ht="24" customHeight="1" x14ac:dyDescent="0.15">
      <c r="A12" s="33" t="s">
        <v>26</v>
      </c>
      <c r="B12" s="33"/>
      <c r="C12" s="33"/>
      <c r="D12" s="33" t="s">
        <v>27</v>
      </c>
      <c r="E12" s="33"/>
      <c r="F12" s="43"/>
      <c r="G12" s="35"/>
      <c r="H12" s="35"/>
      <c r="I12" s="36">
        <f>SUM(I13:I17)</f>
        <v>0</v>
      </c>
    </row>
    <row r="13" spans="1:9" ht="24" customHeight="1" x14ac:dyDescent="0.15">
      <c r="A13" s="37" t="s">
        <v>28</v>
      </c>
      <c r="B13" s="38" t="s">
        <v>29</v>
      </c>
      <c r="C13" s="38" t="s">
        <v>152</v>
      </c>
      <c r="D13" s="38" t="s">
        <v>159</v>
      </c>
      <c r="E13" s="38" t="s">
        <v>30</v>
      </c>
      <c r="F13" s="39">
        <v>12.06</v>
      </c>
      <c r="G13" s="40"/>
      <c r="H13" s="41"/>
      <c r="I13" s="41"/>
    </row>
    <row r="14" spans="1:9" ht="24" customHeight="1" x14ac:dyDescent="0.15">
      <c r="A14" s="37" t="s">
        <v>31</v>
      </c>
      <c r="B14" s="38" t="s">
        <v>32</v>
      </c>
      <c r="C14" s="38" t="s">
        <v>152</v>
      </c>
      <c r="D14" s="38" t="s">
        <v>33</v>
      </c>
      <c r="E14" s="38" t="s">
        <v>30</v>
      </c>
      <c r="F14" s="39">
        <v>13.26</v>
      </c>
      <c r="G14" s="40"/>
      <c r="H14" s="41"/>
      <c r="I14" s="41"/>
    </row>
    <row r="15" spans="1:9" ht="26" customHeight="1" x14ac:dyDescent="0.15">
      <c r="A15" s="37" t="s">
        <v>34</v>
      </c>
      <c r="B15" s="38">
        <v>45038</v>
      </c>
      <c r="C15" s="38" t="s">
        <v>152</v>
      </c>
      <c r="D15" s="38" t="s">
        <v>153</v>
      </c>
      <c r="E15" s="38" t="s">
        <v>14</v>
      </c>
      <c r="F15" s="39">
        <v>64</v>
      </c>
      <c r="G15" s="40"/>
      <c r="H15" s="41"/>
      <c r="I15" s="41"/>
    </row>
    <row r="16" spans="1:9" ht="26" customHeight="1" x14ac:dyDescent="0.15">
      <c r="A16" s="37" t="s">
        <v>35</v>
      </c>
      <c r="B16" s="38">
        <v>45155</v>
      </c>
      <c r="C16" s="38" t="s">
        <v>152</v>
      </c>
      <c r="D16" s="38" t="s">
        <v>154</v>
      </c>
      <c r="E16" s="38" t="s">
        <v>37</v>
      </c>
      <c r="F16" s="39">
        <v>566.02</v>
      </c>
      <c r="G16" s="40"/>
      <c r="H16" s="41"/>
      <c r="I16" s="41"/>
    </row>
    <row r="17" spans="1:9" ht="39" customHeight="1" x14ac:dyDescent="0.15">
      <c r="A17" s="37" t="s">
        <v>38</v>
      </c>
      <c r="B17" s="38" t="s">
        <v>39</v>
      </c>
      <c r="C17" s="38" t="s">
        <v>24</v>
      </c>
      <c r="D17" s="38" t="s">
        <v>155</v>
      </c>
      <c r="E17" s="38" t="s">
        <v>40</v>
      </c>
      <c r="F17" s="39">
        <v>40</v>
      </c>
      <c r="G17" s="40"/>
      <c r="H17" s="41"/>
      <c r="I17" s="41"/>
    </row>
    <row r="18" spans="1:9" ht="24" customHeight="1" x14ac:dyDescent="0.15">
      <c r="A18" s="33" t="s">
        <v>41</v>
      </c>
      <c r="B18" s="33"/>
      <c r="C18" s="33"/>
      <c r="D18" s="33" t="s">
        <v>42</v>
      </c>
      <c r="E18" s="33"/>
      <c r="F18" s="43"/>
      <c r="G18" s="35"/>
      <c r="H18" s="35"/>
      <c r="I18" s="36">
        <f>SUM(I19:I22)</f>
        <v>0</v>
      </c>
    </row>
    <row r="19" spans="1:9" ht="26" customHeight="1" x14ac:dyDescent="0.15">
      <c r="A19" s="37" t="s">
        <v>43</v>
      </c>
      <c r="B19" s="38">
        <v>45038</v>
      </c>
      <c r="C19" s="38" t="s">
        <v>152</v>
      </c>
      <c r="D19" s="38" t="s">
        <v>156</v>
      </c>
      <c r="E19" s="38" t="s">
        <v>14</v>
      </c>
      <c r="F19" s="39">
        <v>156</v>
      </c>
      <c r="G19" s="40"/>
      <c r="H19" s="41"/>
      <c r="I19" s="41"/>
    </row>
    <row r="20" spans="1:9" ht="26" customHeight="1" x14ac:dyDescent="0.15">
      <c r="A20" s="37" t="s">
        <v>44</v>
      </c>
      <c r="B20" s="38">
        <v>45155</v>
      </c>
      <c r="C20" s="38" t="s">
        <v>152</v>
      </c>
      <c r="D20" s="38" t="s">
        <v>36</v>
      </c>
      <c r="E20" s="38" t="s">
        <v>37</v>
      </c>
      <c r="F20" s="39">
        <v>591</v>
      </c>
      <c r="G20" s="40"/>
      <c r="H20" s="41"/>
      <c r="I20" s="41"/>
    </row>
    <row r="21" spans="1:9" ht="24" customHeight="1" x14ac:dyDescent="0.15">
      <c r="A21" s="37" t="s">
        <v>45</v>
      </c>
      <c r="B21" s="38">
        <v>45166</v>
      </c>
      <c r="C21" s="38" t="s">
        <v>152</v>
      </c>
      <c r="D21" s="38" t="s">
        <v>46</v>
      </c>
      <c r="E21" s="38" t="s">
        <v>30</v>
      </c>
      <c r="F21" s="39">
        <v>9.1999999999999993</v>
      </c>
      <c r="G21" s="40"/>
      <c r="H21" s="41"/>
      <c r="I21" s="41"/>
    </row>
    <row r="22" spans="1:9" ht="24" customHeight="1" x14ac:dyDescent="0.15">
      <c r="A22" s="37" t="s">
        <v>47</v>
      </c>
      <c r="B22" s="38" t="s">
        <v>48</v>
      </c>
      <c r="C22" s="38" t="s">
        <v>152</v>
      </c>
      <c r="D22" s="38" t="s">
        <v>49</v>
      </c>
      <c r="E22" s="38" t="s">
        <v>30</v>
      </c>
      <c r="F22" s="39">
        <v>96</v>
      </c>
      <c r="G22" s="40"/>
      <c r="H22" s="41"/>
      <c r="I22" s="41"/>
    </row>
    <row r="23" spans="1:9" ht="24" customHeight="1" x14ac:dyDescent="0.15">
      <c r="A23" s="33" t="s">
        <v>50</v>
      </c>
      <c r="B23" s="33"/>
      <c r="C23" s="33"/>
      <c r="D23" s="33" t="s">
        <v>51</v>
      </c>
      <c r="E23" s="33"/>
      <c r="F23" s="43"/>
      <c r="G23" s="35"/>
      <c r="H23" s="35"/>
      <c r="I23" s="36">
        <f>SUM(I24:I31)</f>
        <v>0</v>
      </c>
    </row>
    <row r="24" spans="1:9" ht="26" customHeight="1" x14ac:dyDescent="0.15">
      <c r="A24" s="37" t="s">
        <v>52</v>
      </c>
      <c r="B24" s="38" t="s">
        <v>53</v>
      </c>
      <c r="C24" s="38" t="s">
        <v>152</v>
      </c>
      <c r="D24" s="38" t="s">
        <v>54</v>
      </c>
      <c r="E24" s="38" t="s">
        <v>55</v>
      </c>
      <c r="F24" s="39">
        <v>22080</v>
      </c>
      <c r="G24" s="40"/>
      <c r="H24" s="41"/>
      <c r="I24" s="41"/>
    </row>
    <row r="25" spans="1:9" ht="24" customHeight="1" x14ac:dyDescent="0.15">
      <c r="A25" s="37" t="s">
        <v>56</v>
      </c>
      <c r="B25" s="38" t="s">
        <v>57</v>
      </c>
      <c r="C25" s="38" t="s">
        <v>58</v>
      </c>
      <c r="D25" s="38" t="s">
        <v>59</v>
      </c>
      <c r="E25" s="38" t="s">
        <v>158</v>
      </c>
      <c r="F25" s="39">
        <v>5</v>
      </c>
      <c r="G25" s="40"/>
      <c r="H25" s="41"/>
      <c r="I25" s="41"/>
    </row>
    <row r="26" spans="1:9" ht="24" customHeight="1" x14ac:dyDescent="0.15">
      <c r="A26" s="37" t="s">
        <v>60</v>
      </c>
      <c r="B26" s="38" t="s">
        <v>61</v>
      </c>
      <c r="C26" s="38" t="s">
        <v>58</v>
      </c>
      <c r="D26" s="38" t="s">
        <v>62</v>
      </c>
      <c r="E26" s="38" t="s">
        <v>40</v>
      </c>
      <c r="F26" s="39">
        <v>16</v>
      </c>
      <c r="G26" s="40"/>
      <c r="H26" s="41"/>
      <c r="I26" s="41"/>
    </row>
    <row r="27" spans="1:9" ht="24" customHeight="1" x14ac:dyDescent="0.15">
      <c r="A27" s="37" t="s">
        <v>63</v>
      </c>
      <c r="B27" s="38">
        <v>45701</v>
      </c>
      <c r="C27" s="38" t="s">
        <v>152</v>
      </c>
      <c r="D27" s="38" t="s">
        <v>157</v>
      </c>
      <c r="E27" s="38" t="s">
        <v>37</v>
      </c>
      <c r="F27" s="39">
        <v>14.26</v>
      </c>
      <c r="G27" s="40"/>
      <c r="H27" s="41"/>
      <c r="I27" s="41"/>
    </row>
    <row r="28" spans="1:9" ht="39" customHeight="1" x14ac:dyDescent="0.15">
      <c r="A28" s="37" t="s">
        <v>64</v>
      </c>
      <c r="B28" s="38" t="s">
        <v>65</v>
      </c>
      <c r="C28" s="38" t="s">
        <v>16</v>
      </c>
      <c r="D28" s="38" t="s">
        <v>66</v>
      </c>
      <c r="E28" s="38" t="s">
        <v>67</v>
      </c>
      <c r="F28" s="39">
        <v>10</v>
      </c>
      <c r="G28" s="40"/>
      <c r="H28" s="41"/>
      <c r="I28" s="41"/>
    </row>
    <row r="29" spans="1:9" ht="39" customHeight="1" x14ac:dyDescent="0.15">
      <c r="A29" s="37" t="s">
        <v>68</v>
      </c>
      <c r="B29" s="38" t="s">
        <v>69</v>
      </c>
      <c r="C29" s="38" t="s">
        <v>16</v>
      </c>
      <c r="D29" s="38" t="s">
        <v>70</v>
      </c>
      <c r="E29" s="38" t="s">
        <v>30</v>
      </c>
      <c r="F29" s="39">
        <v>0.85</v>
      </c>
      <c r="G29" s="40"/>
      <c r="H29" s="41"/>
      <c r="I29" s="41"/>
    </row>
    <row r="30" spans="1:9" ht="24" customHeight="1" x14ac:dyDescent="0.15">
      <c r="A30" s="37" t="s">
        <v>71</v>
      </c>
      <c r="B30" s="38" t="s">
        <v>72</v>
      </c>
      <c r="C30" s="38" t="s">
        <v>152</v>
      </c>
      <c r="D30" s="38" t="s">
        <v>73</v>
      </c>
      <c r="E30" s="38" t="s">
        <v>74</v>
      </c>
      <c r="F30" s="39">
        <v>10</v>
      </c>
      <c r="G30" s="40"/>
      <c r="H30" s="41"/>
      <c r="I30" s="41"/>
    </row>
    <row r="31" spans="1:9" ht="24" customHeight="1" x14ac:dyDescent="0.15">
      <c r="A31" s="37" t="s">
        <v>75</v>
      </c>
      <c r="B31" s="38" t="s">
        <v>76</v>
      </c>
      <c r="C31" s="38" t="s">
        <v>152</v>
      </c>
      <c r="D31" s="38" t="s">
        <v>77</v>
      </c>
      <c r="E31" s="38" t="s">
        <v>78</v>
      </c>
      <c r="F31" s="39">
        <v>200</v>
      </c>
      <c r="G31" s="40"/>
      <c r="H31" s="41"/>
      <c r="I31" s="41"/>
    </row>
    <row r="32" spans="1:9" ht="24" customHeight="1" x14ac:dyDescent="0.15">
      <c r="A32" s="33" t="s">
        <v>79</v>
      </c>
      <c r="B32" s="33"/>
      <c r="C32" s="33"/>
      <c r="D32" s="33" t="s">
        <v>80</v>
      </c>
      <c r="E32" s="33"/>
      <c r="F32" s="43"/>
      <c r="G32" s="35"/>
      <c r="H32" s="35"/>
      <c r="I32" s="36">
        <f>SUM(I33:I37)</f>
        <v>0</v>
      </c>
    </row>
    <row r="33" spans="1:11" ht="24" customHeight="1" x14ac:dyDescent="0.15">
      <c r="A33" s="37" t="s">
        <v>81</v>
      </c>
      <c r="B33" s="38" t="s">
        <v>82</v>
      </c>
      <c r="C33" s="38" t="s">
        <v>152</v>
      </c>
      <c r="D33" s="38" t="s">
        <v>83</v>
      </c>
      <c r="E33" s="38" t="s">
        <v>37</v>
      </c>
      <c r="F33" s="39">
        <v>26</v>
      </c>
      <c r="G33" s="40"/>
      <c r="H33" s="41"/>
      <c r="I33" s="41"/>
    </row>
    <row r="34" spans="1:11" ht="26" customHeight="1" x14ac:dyDescent="0.15">
      <c r="A34" s="37" t="s">
        <v>84</v>
      </c>
      <c r="B34" s="38" t="s">
        <v>85</v>
      </c>
      <c r="C34" s="38" t="s">
        <v>16</v>
      </c>
      <c r="D34" s="38" t="s">
        <v>86</v>
      </c>
      <c r="E34" s="38" t="s">
        <v>87</v>
      </c>
      <c r="F34" s="39">
        <v>16.5</v>
      </c>
      <c r="G34" s="40"/>
      <c r="H34" s="41"/>
      <c r="I34" s="41"/>
    </row>
    <row r="35" spans="1:11" ht="26" customHeight="1" x14ac:dyDescent="0.15">
      <c r="A35" s="37" t="s">
        <v>88</v>
      </c>
      <c r="B35" s="38" t="s">
        <v>89</v>
      </c>
      <c r="C35" s="38" t="s">
        <v>16</v>
      </c>
      <c r="D35" s="38" t="s">
        <v>90</v>
      </c>
      <c r="E35" s="38" t="s">
        <v>91</v>
      </c>
      <c r="F35" s="39">
        <v>13.5</v>
      </c>
      <c r="G35" s="40"/>
      <c r="H35" s="41"/>
      <c r="I35" s="41"/>
    </row>
    <row r="36" spans="1:11" ht="26" customHeight="1" x14ac:dyDescent="0.15">
      <c r="A36" s="37" t="s">
        <v>105</v>
      </c>
      <c r="B36" s="38">
        <v>21602</v>
      </c>
      <c r="C36" s="38" t="s">
        <v>102</v>
      </c>
      <c r="D36" s="38" t="s">
        <v>137</v>
      </c>
      <c r="E36" s="38" t="s">
        <v>14</v>
      </c>
      <c r="F36" s="39">
        <v>70</v>
      </c>
      <c r="G36" s="40"/>
      <c r="H36" s="41"/>
      <c r="I36" s="41"/>
    </row>
    <row r="37" spans="1:11" ht="26" customHeight="1" x14ac:dyDescent="0.15">
      <c r="A37" s="37" t="s">
        <v>106</v>
      </c>
      <c r="B37" s="38">
        <v>20200</v>
      </c>
      <c r="C37" s="38" t="s">
        <v>102</v>
      </c>
      <c r="D37" s="38" t="s">
        <v>138</v>
      </c>
      <c r="E37" s="38" t="s">
        <v>14</v>
      </c>
      <c r="F37" s="39">
        <v>70</v>
      </c>
      <c r="G37" s="40"/>
      <c r="H37" s="41"/>
      <c r="I37" s="41"/>
    </row>
    <row r="38" spans="1:11" ht="24" customHeight="1" x14ac:dyDescent="0.15">
      <c r="A38" s="44" t="s">
        <v>140</v>
      </c>
      <c r="B38" s="44"/>
      <c r="C38" s="44"/>
      <c r="D38" s="44" t="s">
        <v>141</v>
      </c>
      <c r="E38" s="44"/>
      <c r="F38" s="45"/>
      <c r="G38" s="36"/>
      <c r="H38" s="36"/>
      <c r="I38" s="36">
        <f>SUM(I39)</f>
        <v>0</v>
      </c>
    </row>
    <row r="39" spans="1:11" ht="24" customHeight="1" x14ac:dyDescent="0.15">
      <c r="A39" s="37" t="s">
        <v>142</v>
      </c>
      <c r="B39" s="38" t="s">
        <v>92</v>
      </c>
      <c r="C39" s="38" t="s">
        <v>147</v>
      </c>
      <c r="D39" s="38" t="s">
        <v>93</v>
      </c>
      <c r="E39" s="38" t="s">
        <v>14</v>
      </c>
      <c r="F39" s="39">
        <v>70</v>
      </c>
      <c r="G39" s="40"/>
      <c r="H39" s="41"/>
      <c r="I39" s="41"/>
    </row>
    <row r="40" spans="1:11" ht="24" customHeight="1" x14ac:dyDescent="0.15">
      <c r="A40" s="33">
        <v>7</v>
      </c>
      <c r="B40" s="33"/>
      <c r="C40" s="33"/>
      <c r="D40" s="33" t="s">
        <v>94</v>
      </c>
      <c r="E40" s="33"/>
      <c r="F40" s="43"/>
      <c r="G40" s="46"/>
      <c r="H40" s="35"/>
      <c r="I40" s="36">
        <f>SUM(I41:I44)</f>
        <v>0</v>
      </c>
    </row>
    <row r="41" spans="1:11" ht="26" customHeight="1" x14ac:dyDescent="0.15">
      <c r="A41" s="37" t="s">
        <v>143</v>
      </c>
      <c r="B41" s="38" t="s">
        <v>95</v>
      </c>
      <c r="C41" s="38" t="s">
        <v>16</v>
      </c>
      <c r="D41" s="38" t="s">
        <v>96</v>
      </c>
      <c r="E41" s="38" t="s">
        <v>74</v>
      </c>
      <c r="F41" s="39">
        <v>40</v>
      </c>
      <c r="G41" s="40"/>
      <c r="H41" s="41"/>
      <c r="I41" s="41"/>
      <c r="K41" s="58"/>
    </row>
    <row r="42" spans="1:11" ht="26" customHeight="1" x14ac:dyDescent="0.15">
      <c r="A42" s="37" t="s">
        <v>144</v>
      </c>
      <c r="B42" s="38" t="s">
        <v>97</v>
      </c>
      <c r="C42" s="38" t="s">
        <v>16</v>
      </c>
      <c r="D42" s="38" t="s">
        <v>98</v>
      </c>
      <c r="E42" s="38" t="s">
        <v>74</v>
      </c>
      <c r="F42" s="39">
        <v>352</v>
      </c>
      <c r="G42" s="40"/>
      <c r="H42" s="41"/>
      <c r="I42" s="41"/>
      <c r="K42" s="58"/>
    </row>
    <row r="43" spans="1:11" ht="26" customHeight="1" x14ac:dyDescent="0.15">
      <c r="A43" s="37" t="s">
        <v>145</v>
      </c>
      <c r="B43" s="38">
        <v>250114</v>
      </c>
      <c r="C43" s="38" t="s">
        <v>102</v>
      </c>
      <c r="D43" s="38" t="s">
        <v>103</v>
      </c>
      <c r="E43" s="38" t="s">
        <v>74</v>
      </c>
      <c r="F43" s="39">
        <v>352</v>
      </c>
      <c r="G43" s="40"/>
      <c r="H43" s="41"/>
      <c r="I43" s="41"/>
      <c r="K43" s="58"/>
    </row>
    <row r="44" spans="1:11" ht="26" customHeight="1" x14ac:dyDescent="0.15">
      <c r="A44" s="37" t="s">
        <v>146</v>
      </c>
      <c r="B44" s="38">
        <v>250111</v>
      </c>
      <c r="C44" s="38" t="s">
        <v>102</v>
      </c>
      <c r="D44" s="38" t="s">
        <v>104</v>
      </c>
      <c r="E44" s="38" t="s">
        <v>74</v>
      </c>
      <c r="F44" s="39">
        <v>352</v>
      </c>
      <c r="G44" s="40"/>
      <c r="H44" s="41"/>
      <c r="I44" s="41"/>
      <c r="K44" s="58"/>
    </row>
    <row r="45" spans="1:11" x14ac:dyDescent="0.15">
      <c r="A45" s="47"/>
      <c r="B45" s="47"/>
      <c r="C45" s="47"/>
      <c r="D45" s="47"/>
      <c r="E45" s="47"/>
      <c r="F45" s="47"/>
      <c r="G45" s="60"/>
      <c r="H45" s="60"/>
      <c r="I45" s="60"/>
    </row>
    <row r="46" spans="1:11" x14ac:dyDescent="0.15">
      <c r="A46" s="48" t="s">
        <v>107</v>
      </c>
      <c r="B46" s="48"/>
      <c r="C46" s="48"/>
      <c r="D46" s="48"/>
      <c r="E46" s="48"/>
      <c r="F46" s="48"/>
      <c r="G46" s="48"/>
      <c r="H46" s="48"/>
      <c r="I46" s="49">
        <f>I3+I12+I18+I23+I32+I38+I40</f>
        <v>0</v>
      </c>
    </row>
    <row r="47" spans="1:11" x14ac:dyDescent="0.15">
      <c r="A47" s="50"/>
      <c r="B47" s="50"/>
      <c r="C47" s="50"/>
      <c r="D47" s="50"/>
      <c r="E47" s="50"/>
      <c r="F47" s="50"/>
      <c r="G47" s="61"/>
      <c r="H47" s="61"/>
      <c r="I47" s="61"/>
    </row>
    <row r="48" spans="1:11" x14ac:dyDescent="0.15">
      <c r="A48" s="51"/>
      <c r="B48" s="53"/>
      <c r="C48" s="53"/>
      <c r="D48" s="53"/>
      <c r="E48" s="53"/>
      <c r="F48" s="53"/>
      <c r="G48" s="53"/>
      <c r="H48" s="53"/>
      <c r="I48" s="53"/>
    </row>
  </sheetData>
  <mergeCells count="3">
    <mergeCell ref="A48:I48"/>
    <mergeCell ref="A1:I1"/>
    <mergeCell ref="A46:H46"/>
  </mergeCells>
  <phoneticPr fontId="2" type="noConversion"/>
  <printOptions horizontalCentered="1"/>
  <pageMargins left="0.11811023622047245" right="0.11811023622047245" top="1.7716535433070868" bottom="0.98425196850393704" header="0" footer="0.19685039370078741"/>
  <pageSetup paperSize="9" scale="65" fitToHeight="0" orientation="landscape" r:id="rId1"/>
  <headerFooter>
    <oddHeader>&amp;L &amp;R&amp;G</oddHeader>
    <oddFooter>&amp;CPágina &amp;P de &amp;N&amp;ROmar Cardoso Rosa Filho
Engenheiro Civil - CREA 14.476/D-DF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F175-09E8-4C2E-9894-894786254909}">
  <dimension ref="A1:M53"/>
  <sheetViews>
    <sheetView view="pageBreakPreview" zoomScaleNormal="100" zoomScaleSheetLayoutView="100" workbookViewId="0">
      <selection activeCell="A51" sqref="A51:J51"/>
    </sheetView>
  </sheetViews>
  <sheetFormatPr baseColWidth="10" defaultColWidth="7.6640625" defaultRowHeight="13" x14ac:dyDescent="0.15"/>
  <cols>
    <col min="1" max="1" width="7.6640625" style="3"/>
    <col min="2" max="3" width="8.1640625" style="3" bestFit="1" customWidth="1"/>
    <col min="4" max="4" width="15.6640625" style="3" bestFit="1" customWidth="1"/>
    <col min="5" max="5" width="8.5" style="3" customWidth="1"/>
    <col min="6" max="6" width="7.6640625" style="3"/>
    <col min="7" max="7" width="8.1640625" style="3" bestFit="1" customWidth="1"/>
    <col min="8" max="8" width="7.6640625" style="3"/>
    <col min="9" max="10" width="8.1640625" style="3" bestFit="1" customWidth="1"/>
    <col min="11" max="257" width="7.6640625" style="3"/>
    <col min="258" max="259" width="8.1640625" style="3" bestFit="1" customWidth="1"/>
    <col min="260" max="260" width="15.6640625" style="3" bestFit="1" customWidth="1"/>
    <col min="261" max="261" width="8.5" style="3" customWidth="1"/>
    <col min="262" max="262" width="7.6640625" style="3"/>
    <col min="263" max="263" width="8.1640625" style="3" bestFit="1" customWidth="1"/>
    <col min="264" max="264" width="7.6640625" style="3"/>
    <col min="265" max="266" width="8.1640625" style="3" bestFit="1" customWidth="1"/>
    <col min="267" max="513" width="7.6640625" style="3"/>
    <col min="514" max="515" width="8.1640625" style="3" bestFit="1" customWidth="1"/>
    <col min="516" max="516" width="15.6640625" style="3" bestFit="1" customWidth="1"/>
    <col min="517" max="517" width="8.5" style="3" customWidth="1"/>
    <col min="518" max="518" width="7.6640625" style="3"/>
    <col min="519" max="519" width="8.1640625" style="3" bestFit="1" customWidth="1"/>
    <col min="520" max="520" width="7.6640625" style="3"/>
    <col min="521" max="522" width="8.1640625" style="3" bestFit="1" customWidth="1"/>
    <col min="523" max="769" width="7.6640625" style="3"/>
    <col min="770" max="771" width="8.1640625" style="3" bestFit="1" customWidth="1"/>
    <col min="772" max="772" width="15.6640625" style="3" bestFit="1" customWidth="1"/>
    <col min="773" max="773" width="8.5" style="3" customWidth="1"/>
    <col min="774" max="774" width="7.6640625" style="3"/>
    <col min="775" max="775" width="8.1640625" style="3" bestFit="1" customWidth="1"/>
    <col min="776" max="776" width="7.6640625" style="3"/>
    <col min="777" max="778" width="8.1640625" style="3" bestFit="1" customWidth="1"/>
    <col min="779" max="1025" width="7.6640625" style="3"/>
    <col min="1026" max="1027" width="8.1640625" style="3" bestFit="1" customWidth="1"/>
    <col min="1028" max="1028" width="15.6640625" style="3" bestFit="1" customWidth="1"/>
    <col min="1029" max="1029" width="8.5" style="3" customWidth="1"/>
    <col min="1030" max="1030" width="7.6640625" style="3"/>
    <col min="1031" max="1031" width="8.1640625" style="3" bestFit="1" customWidth="1"/>
    <col min="1032" max="1032" width="7.6640625" style="3"/>
    <col min="1033" max="1034" width="8.1640625" style="3" bestFit="1" customWidth="1"/>
    <col min="1035" max="1281" width="7.6640625" style="3"/>
    <col min="1282" max="1283" width="8.1640625" style="3" bestFit="1" customWidth="1"/>
    <col min="1284" max="1284" width="15.6640625" style="3" bestFit="1" customWidth="1"/>
    <col min="1285" max="1285" width="8.5" style="3" customWidth="1"/>
    <col min="1286" max="1286" width="7.6640625" style="3"/>
    <col min="1287" max="1287" width="8.1640625" style="3" bestFit="1" customWidth="1"/>
    <col min="1288" max="1288" width="7.6640625" style="3"/>
    <col min="1289" max="1290" width="8.1640625" style="3" bestFit="1" customWidth="1"/>
    <col min="1291" max="1537" width="7.6640625" style="3"/>
    <col min="1538" max="1539" width="8.1640625" style="3" bestFit="1" customWidth="1"/>
    <col min="1540" max="1540" width="15.6640625" style="3" bestFit="1" customWidth="1"/>
    <col min="1541" max="1541" width="8.5" style="3" customWidth="1"/>
    <col min="1542" max="1542" width="7.6640625" style="3"/>
    <col min="1543" max="1543" width="8.1640625" style="3" bestFit="1" customWidth="1"/>
    <col min="1544" max="1544" width="7.6640625" style="3"/>
    <col min="1545" max="1546" width="8.1640625" style="3" bestFit="1" customWidth="1"/>
    <col min="1547" max="1793" width="7.6640625" style="3"/>
    <col min="1794" max="1795" width="8.1640625" style="3" bestFit="1" customWidth="1"/>
    <col min="1796" max="1796" width="15.6640625" style="3" bestFit="1" customWidth="1"/>
    <col min="1797" max="1797" width="8.5" style="3" customWidth="1"/>
    <col min="1798" max="1798" width="7.6640625" style="3"/>
    <col min="1799" max="1799" width="8.1640625" style="3" bestFit="1" customWidth="1"/>
    <col min="1800" max="1800" width="7.6640625" style="3"/>
    <col min="1801" max="1802" width="8.1640625" style="3" bestFit="1" customWidth="1"/>
    <col min="1803" max="2049" width="7.6640625" style="3"/>
    <col min="2050" max="2051" width="8.1640625" style="3" bestFit="1" customWidth="1"/>
    <col min="2052" max="2052" width="15.6640625" style="3" bestFit="1" customWidth="1"/>
    <col min="2053" max="2053" width="8.5" style="3" customWidth="1"/>
    <col min="2054" max="2054" width="7.6640625" style="3"/>
    <col min="2055" max="2055" width="8.1640625" style="3" bestFit="1" customWidth="1"/>
    <col min="2056" max="2056" width="7.6640625" style="3"/>
    <col min="2057" max="2058" width="8.1640625" style="3" bestFit="1" customWidth="1"/>
    <col min="2059" max="2305" width="7.6640625" style="3"/>
    <col min="2306" max="2307" width="8.1640625" style="3" bestFit="1" customWidth="1"/>
    <col min="2308" max="2308" width="15.6640625" style="3" bestFit="1" customWidth="1"/>
    <col min="2309" max="2309" width="8.5" style="3" customWidth="1"/>
    <col min="2310" max="2310" width="7.6640625" style="3"/>
    <col min="2311" max="2311" width="8.1640625" style="3" bestFit="1" customWidth="1"/>
    <col min="2312" max="2312" width="7.6640625" style="3"/>
    <col min="2313" max="2314" width="8.1640625" style="3" bestFit="1" customWidth="1"/>
    <col min="2315" max="2561" width="7.6640625" style="3"/>
    <col min="2562" max="2563" width="8.1640625" style="3" bestFit="1" customWidth="1"/>
    <col min="2564" max="2564" width="15.6640625" style="3" bestFit="1" customWidth="1"/>
    <col min="2565" max="2565" width="8.5" style="3" customWidth="1"/>
    <col min="2566" max="2566" width="7.6640625" style="3"/>
    <col min="2567" max="2567" width="8.1640625" style="3" bestFit="1" customWidth="1"/>
    <col min="2568" max="2568" width="7.6640625" style="3"/>
    <col min="2569" max="2570" width="8.1640625" style="3" bestFit="1" customWidth="1"/>
    <col min="2571" max="2817" width="7.6640625" style="3"/>
    <col min="2818" max="2819" width="8.1640625" style="3" bestFit="1" customWidth="1"/>
    <col min="2820" max="2820" width="15.6640625" style="3" bestFit="1" customWidth="1"/>
    <col min="2821" max="2821" width="8.5" style="3" customWidth="1"/>
    <col min="2822" max="2822" width="7.6640625" style="3"/>
    <col min="2823" max="2823" width="8.1640625" style="3" bestFit="1" customWidth="1"/>
    <col min="2824" max="2824" width="7.6640625" style="3"/>
    <col min="2825" max="2826" width="8.1640625" style="3" bestFit="1" customWidth="1"/>
    <col min="2827" max="3073" width="7.6640625" style="3"/>
    <col min="3074" max="3075" width="8.1640625" style="3" bestFit="1" customWidth="1"/>
    <col min="3076" max="3076" width="15.6640625" style="3" bestFit="1" customWidth="1"/>
    <col min="3077" max="3077" width="8.5" style="3" customWidth="1"/>
    <col min="3078" max="3078" width="7.6640625" style="3"/>
    <col min="3079" max="3079" width="8.1640625" style="3" bestFit="1" customWidth="1"/>
    <col min="3080" max="3080" width="7.6640625" style="3"/>
    <col min="3081" max="3082" width="8.1640625" style="3" bestFit="1" customWidth="1"/>
    <col min="3083" max="3329" width="7.6640625" style="3"/>
    <col min="3330" max="3331" width="8.1640625" style="3" bestFit="1" customWidth="1"/>
    <col min="3332" max="3332" width="15.6640625" style="3" bestFit="1" customWidth="1"/>
    <col min="3333" max="3333" width="8.5" style="3" customWidth="1"/>
    <col min="3334" max="3334" width="7.6640625" style="3"/>
    <col min="3335" max="3335" width="8.1640625" style="3" bestFit="1" customWidth="1"/>
    <col min="3336" max="3336" width="7.6640625" style="3"/>
    <col min="3337" max="3338" width="8.1640625" style="3" bestFit="1" customWidth="1"/>
    <col min="3339" max="3585" width="7.6640625" style="3"/>
    <col min="3586" max="3587" width="8.1640625" style="3" bestFit="1" customWidth="1"/>
    <col min="3588" max="3588" width="15.6640625" style="3" bestFit="1" customWidth="1"/>
    <col min="3589" max="3589" width="8.5" style="3" customWidth="1"/>
    <col min="3590" max="3590" width="7.6640625" style="3"/>
    <col min="3591" max="3591" width="8.1640625" style="3" bestFit="1" customWidth="1"/>
    <col min="3592" max="3592" width="7.6640625" style="3"/>
    <col min="3593" max="3594" width="8.1640625" style="3" bestFit="1" customWidth="1"/>
    <col min="3595" max="3841" width="7.6640625" style="3"/>
    <col min="3842" max="3843" width="8.1640625" style="3" bestFit="1" customWidth="1"/>
    <col min="3844" max="3844" width="15.6640625" style="3" bestFit="1" customWidth="1"/>
    <col min="3845" max="3845" width="8.5" style="3" customWidth="1"/>
    <col min="3846" max="3846" width="7.6640625" style="3"/>
    <col min="3847" max="3847" width="8.1640625" style="3" bestFit="1" customWidth="1"/>
    <col min="3848" max="3848" width="7.6640625" style="3"/>
    <col min="3849" max="3850" width="8.1640625" style="3" bestFit="1" customWidth="1"/>
    <col min="3851" max="4097" width="7.6640625" style="3"/>
    <col min="4098" max="4099" width="8.1640625" style="3" bestFit="1" customWidth="1"/>
    <col min="4100" max="4100" width="15.6640625" style="3" bestFit="1" customWidth="1"/>
    <col min="4101" max="4101" width="8.5" style="3" customWidth="1"/>
    <col min="4102" max="4102" width="7.6640625" style="3"/>
    <col min="4103" max="4103" width="8.1640625" style="3" bestFit="1" customWidth="1"/>
    <col min="4104" max="4104" width="7.6640625" style="3"/>
    <col min="4105" max="4106" width="8.1640625" style="3" bestFit="1" customWidth="1"/>
    <col min="4107" max="4353" width="7.6640625" style="3"/>
    <col min="4354" max="4355" width="8.1640625" style="3" bestFit="1" customWidth="1"/>
    <col min="4356" max="4356" width="15.6640625" style="3" bestFit="1" customWidth="1"/>
    <col min="4357" max="4357" width="8.5" style="3" customWidth="1"/>
    <col min="4358" max="4358" width="7.6640625" style="3"/>
    <col min="4359" max="4359" width="8.1640625" style="3" bestFit="1" customWidth="1"/>
    <col min="4360" max="4360" width="7.6640625" style="3"/>
    <col min="4361" max="4362" width="8.1640625" style="3" bestFit="1" customWidth="1"/>
    <col min="4363" max="4609" width="7.6640625" style="3"/>
    <col min="4610" max="4611" width="8.1640625" style="3" bestFit="1" customWidth="1"/>
    <col min="4612" max="4612" width="15.6640625" style="3" bestFit="1" customWidth="1"/>
    <col min="4613" max="4613" width="8.5" style="3" customWidth="1"/>
    <col min="4614" max="4614" width="7.6640625" style="3"/>
    <col min="4615" max="4615" width="8.1640625" style="3" bestFit="1" customWidth="1"/>
    <col min="4616" max="4616" width="7.6640625" style="3"/>
    <col min="4617" max="4618" width="8.1640625" style="3" bestFit="1" customWidth="1"/>
    <col min="4619" max="4865" width="7.6640625" style="3"/>
    <col min="4866" max="4867" width="8.1640625" style="3" bestFit="1" customWidth="1"/>
    <col min="4868" max="4868" width="15.6640625" style="3" bestFit="1" customWidth="1"/>
    <col min="4869" max="4869" width="8.5" style="3" customWidth="1"/>
    <col min="4870" max="4870" width="7.6640625" style="3"/>
    <col min="4871" max="4871" width="8.1640625" style="3" bestFit="1" customWidth="1"/>
    <col min="4872" max="4872" width="7.6640625" style="3"/>
    <col min="4873" max="4874" width="8.1640625" style="3" bestFit="1" customWidth="1"/>
    <col min="4875" max="5121" width="7.6640625" style="3"/>
    <col min="5122" max="5123" width="8.1640625" style="3" bestFit="1" customWidth="1"/>
    <col min="5124" max="5124" width="15.6640625" style="3" bestFit="1" customWidth="1"/>
    <col min="5125" max="5125" width="8.5" style="3" customWidth="1"/>
    <col min="5126" max="5126" width="7.6640625" style="3"/>
    <col min="5127" max="5127" width="8.1640625" style="3" bestFit="1" customWidth="1"/>
    <col min="5128" max="5128" width="7.6640625" style="3"/>
    <col min="5129" max="5130" width="8.1640625" style="3" bestFit="1" customWidth="1"/>
    <col min="5131" max="5377" width="7.6640625" style="3"/>
    <col min="5378" max="5379" width="8.1640625" style="3" bestFit="1" customWidth="1"/>
    <col min="5380" max="5380" width="15.6640625" style="3" bestFit="1" customWidth="1"/>
    <col min="5381" max="5381" width="8.5" style="3" customWidth="1"/>
    <col min="5382" max="5382" width="7.6640625" style="3"/>
    <col min="5383" max="5383" width="8.1640625" style="3" bestFit="1" customWidth="1"/>
    <col min="5384" max="5384" width="7.6640625" style="3"/>
    <col min="5385" max="5386" width="8.1640625" style="3" bestFit="1" customWidth="1"/>
    <col min="5387" max="5633" width="7.6640625" style="3"/>
    <col min="5634" max="5635" width="8.1640625" style="3" bestFit="1" customWidth="1"/>
    <col min="5636" max="5636" width="15.6640625" style="3" bestFit="1" customWidth="1"/>
    <col min="5637" max="5637" width="8.5" style="3" customWidth="1"/>
    <col min="5638" max="5638" width="7.6640625" style="3"/>
    <col min="5639" max="5639" width="8.1640625" style="3" bestFit="1" customWidth="1"/>
    <col min="5640" max="5640" width="7.6640625" style="3"/>
    <col min="5641" max="5642" width="8.1640625" style="3" bestFit="1" customWidth="1"/>
    <col min="5643" max="5889" width="7.6640625" style="3"/>
    <col min="5890" max="5891" width="8.1640625" style="3" bestFit="1" customWidth="1"/>
    <col min="5892" max="5892" width="15.6640625" style="3" bestFit="1" customWidth="1"/>
    <col min="5893" max="5893" width="8.5" style="3" customWidth="1"/>
    <col min="5894" max="5894" width="7.6640625" style="3"/>
    <col min="5895" max="5895" width="8.1640625" style="3" bestFit="1" customWidth="1"/>
    <col min="5896" max="5896" width="7.6640625" style="3"/>
    <col min="5897" max="5898" width="8.1640625" style="3" bestFit="1" customWidth="1"/>
    <col min="5899" max="6145" width="7.6640625" style="3"/>
    <col min="6146" max="6147" width="8.1640625" style="3" bestFit="1" customWidth="1"/>
    <col min="6148" max="6148" width="15.6640625" style="3" bestFit="1" customWidth="1"/>
    <col min="6149" max="6149" width="8.5" style="3" customWidth="1"/>
    <col min="6150" max="6150" width="7.6640625" style="3"/>
    <col min="6151" max="6151" width="8.1640625" style="3" bestFit="1" customWidth="1"/>
    <col min="6152" max="6152" width="7.6640625" style="3"/>
    <col min="6153" max="6154" width="8.1640625" style="3" bestFit="1" customWidth="1"/>
    <col min="6155" max="6401" width="7.6640625" style="3"/>
    <col min="6402" max="6403" width="8.1640625" style="3" bestFit="1" customWidth="1"/>
    <col min="6404" max="6404" width="15.6640625" style="3" bestFit="1" customWidth="1"/>
    <col min="6405" max="6405" width="8.5" style="3" customWidth="1"/>
    <col min="6406" max="6406" width="7.6640625" style="3"/>
    <col min="6407" max="6407" width="8.1640625" style="3" bestFit="1" customWidth="1"/>
    <col min="6408" max="6408" width="7.6640625" style="3"/>
    <col min="6409" max="6410" width="8.1640625" style="3" bestFit="1" customWidth="1"/>
    <col min="6411" max="6657" width="7.6640625" style="3"/>
    <col min="6658" max="6659" width="8.1640625" style="3" bestFit="1" customWidth="1"/>
    <col min="6660" max="6660" width="15.6640625" style="3" bestFit="1" customWidth="1"/>
    <col min="6661" max="6661" width="8.5" style="3" customWidth="1"/>
    <col min="6662" max="6662" width="7.6640625" style="3"/>
    <col min="6663" max="6663" width="8.1640625" style="3" bestFit="1" customWidth="1"/>
    <col min="6664" max="6664" width="7.6640625" style="3"/>
    <col min="6665" max="6666" width="8.1640625" style="3" bestFit="1" customWidth="1"/>
    <col min="6667" max="6913" width="7.6640625" style="3"/>
    <col min="6914" max="6915" width="8.1640625" style="3" bestFit="1" customWidth="1"/>
    <col min="6916" max="6916" width="15.6640625" style="3" bestFit="1" customWidth="1"/>
    <col min="6917" max="6917" width="8.5" style="3" customWidth="1"/>
    <col min="6918" max="6918" width="7.6640625" style="3"/>
    <col min="6919" max="6919" width="8.1640625" style="3" bestFit="1" customWidth="1"/>
    <col min="6920" max="6920" width="7.6640625" style="3"/>
    <col min="6921" max="6922" width="8.1640625" style="3" bestFit="1" customWidth="1"/>
    <col min="6923" max="7169" width="7.6640625" style="3"/>
    <col min="7170" max="7171" width="8.1640625" style="3" bestFit="1" customWidth="1"/>
    <col min="7172" max="7172" width="15.6640625" style="3" bestFit="1" customWidth="1"/>
    <col min="7173" max="7173" width="8.5" style="3" customWidth="1"/>
    <col min="7174" max="7174" width="7.6640625" style="3"/>
    <col min="7175" max="7175" width="8.1640625" style="3" bestFit="1" customWidth="1"/>
    <col min="7176" max="7176" width="7.6640625" style="3"/>
    <col min="7177" max="7178" width="8.1640625" style="3" bestFit="1" customWidth="1"/>
    <col min="7179" max="7425" width="7.6640625" style="3"/>
    <col min="7426" max="7427" width="8.1640625" style="3" bestFit="1" customWidth="1"/>
    <col min="7428" max="7428" width="15.6640625" style="3" bestFit="1" customWidth="1"/>
    <col min="7429" max="7429" width="8.5" style="3" customWidth="1"/>
    <col min="7430" max="7430" width="7.6640625" style="3"/>
    <col min="7431" max="7431" width="8.1640625" style="3" bestFit="1" customWidth="1"/>
    <col min="7432" max="7432" width="7.6640625" style="3"/>
    <col min="7433" max="7434" width="8.1640625" style="3" bestFit="1" customWidth="1"/>
    <col min="7435" max="7681" width="7.6640625" style="3"/>
    <col min="7682" max="7683" width="8.1640625" style="3" bestFit="1" customWidth="1"/>
    <col min="7684" max="7684" width="15.6640625" style="3" bestFit="1" customWidth="1"/>
    <col min="7685" max="7685" width="8.5" style="3" customWidth="1"/>
    <col min="7686" max="7686" width="7.6640625" style="3"/>
    <col min="7687" max="7687" width="8.1640625" style="3" bestFit="1" customWidth="1"/>
    <col min="7688" max="7688" width="7.6640625" style="3"/>
    <col min="7689" max="7690" width="8.1640625" style="3" bestFit="1" customWidth="1"/>
    <col min="7691" max="7937" width="7.6640625" style="3"/>
    <col min="7938" max="7939" width="8.1640625" style="3" bestFit="1" customWidth="1"/>
    <col min="7940" max="7940" width="15.6640625" style="3" bestFit="1" customWidth="1"/>
    <col min="7941" max="7941" width="8.5" style="3" customWidth="1"/>
    <col min="7942" max="7942" width="7.6640625" style="3"/>
    <col min="7943" max="7943" width="8.1640625" style="3" bestFit="1" customWidth="1"/>
    <col min="7944" max="7944" width="7.6640625" style="3"/>
    <col min="7945" max="7946" width="8.1640625" style="3" bestFit="1" customWidth="1"/>
    <col min="7947" max="8193" width="7.6640625" style="3"/>
    <col min="8194" max="8195" width="8.1640625" style="3" bestFit="1" customWidth="1"/>
    <col min="8196" max="8196" width="15.6640625" style="3" bestFit="1" customWidth="1"/>
    <col min="8197" max="8197" width="8.5" style="3" customWidth="1"/>
    <col min="8198" max="8198" width="7.6640625" style="3"/>
    <col min="8199" max="8199" width="8.1640625" style="3" bestFit="1" customWidth="1"/>
    <col min="8200" max="8200" width="7.6640625" style="3"/>
    <col min="8201" max="8202" width="8.1640625" style="3" bestFit="1" customWidth="1"/>
    <col min="8203" max="8449" width="7.6640625" style="3"/>
    <col min="8450" max="8451" width="8.1640625" style="3" bestFit="1" customWidth="1"/>
    <col min="8452" max="8452" width="15.6640625" style="3" bestFit="1" customWidth="1"/>
    <col min="8453" max="8453" width="8.5" style="3" customWidth="1"/>
    <col min="8454" max="8454" width="7.6640625" style="3"/>
    <col min="8455" max="8455" width="8.1640625" style="3" bestFit="1" customWidth="1"/>
    <col min="8456" max="8456" width="7.6640625" style="3"/>
    <col min="8457" max="8458" width="8.1640625" style="3" bestFit="1" customWidth="1"/>
    <col min="8459" max="8705" width="7.6640625" style="3"/>
    <col min="8706" max="8707" width="8.1640625" style="3" bestFit="1" customWidth="1"/>
    <col min="8708" max="8708" width="15.6640625" style="3" bestFit="1" customWidth="1"/>
    <col min="8709" max="8709" width="8.5" style="3" customWidth="1"/>
    <col min="8710" max="8710" width="7.6640625" style="3"/>
    <col min="8711" max="8711" width="8.1640625" style="3" bestFit="1" customWidth="1"/>
    <col min="8712" max="8712" width="7.6640625" style="3"/>
    <col min="8713" max="8714" width="8.1640625" style="3" bestFit="1" customWidth="1"/>
    <col min="8715" max="8961" width="7.6640625" style="3"/>
    <col min="8962" max="8963" width="8.1640625" style="3" bestFit="1" customWidth="1"/>
    <col min="8964" max="8964" width="15.6640625" style="3" bestFit="1" customWidth="1"/>
    <col min="8965" max="8965" width="8.5" style="3" customWidth="1"/>
    <col min="8966" max="8966" width="7.6640625" style="3"/>
    <col min="8967" max="8967" width="8.1640625" style="3" bestFit="1" customWidth="1"/>
    <col min="8968" max="8968" width="7.6640625" style="3"/>
    <col min="8969" max="8970" width="8.1640625" style="3" bestFit="1" customWidth="1"/>
    <col min="8971" max="9217" width="7.6640625" style="3"/>
    <col min="9218" max="9219" width="8.1640625" style="3" bestFit="1" customWidth="1"/>
    <col min="9220" max="9220" width="15.6640625" style="3" bestFit="1" customWidth="1"/>
    <col min="9221" max="9221" width="8.5" style="3" customWidth="1"/>
    <col min="9222" max="9222" width="7.6640625" style="3"/>
    <col min="9223" max="9223" width="8.1640625" style="3" bestFit="1" customWidth="1"/>
    <col min="9224" max="9224" width="7.6640625" style="3"/>
    <col min="9225" max="9226" width="8.1640625" style="3" bestFit="1" customWidth="1"/>
    <col min="9227" max="9473" width="7.6640625" style="3"/>
    <col min="9474" max="9475" width="8.1640625" style="3" bestFit="1" customWidth="1"/>
    <col min="9476" max="9476" width="15.6640625" style="3" bestFit="1" customWidth="1"/>
    <col min="9477" max="9477" width="8.5" style="3" customWidth="1"/>
    <col min="9478" max="9478" width="7.6640625" style="3"/>
    <col min="9479" max="9479" width="8.1640625" style="3" bestFit="1" customWidth="1"/>
    <col min="9480" max="9480" width="7.6640625" style="3"/>
    <col min="9481" max="9482" width="8.1640625" style="3" bestFit="1" customWidth="1"/>
    <col min="9483" max="9729" width="7.6640625" style="3"/>
    <col min="9730" max="9731" width="8.1640625" style="3" bestFit="1" customWidth="1"/>
    <col min="9732" max="9732" width="15.6640625" style="3" bestFit="1" customWidth="1"/>
    <col min="9733" max="9733" width="8.5" style="3" customWidth="1"/>
    <col min="9734" max="9734" width="7.6640625" style="3"/>
    <col min="9735" max="9735" width="8.1640625" style="3" bestFit="1" customWidth="1"/>
    <col min="9736" max="9736" width="7.6640625" style="3"/>
    <col min="9737" max="9738" width="8.1640625" style="3" bestFit="1" customWidth="1"/>
    <col min="9739" max="9985" width="7.6640625" style="3"/>
    <col min="9986" max="9987" width="8.1640625" style="3" bestFit="1" customWidth="1"/>
    <col min="9988" max="9988" width="15.6640625" style="3" bestFit="1" customWidth="1"/>
    <col min="9989" max="9989" width="8.5" style="3" customWidth="1"/>
    <col min="9990" max="9990" width="7.6640625" style="3"/>
    <col min="9991" max="9991" width="8.1640625" style="3" bestFit="1" customWidth="1"/>
    <col min="9992" max="9992" width="7.6640625" style="3"/>
    <col min="9993" max="9994" width="8.1640625" style="3" bestFit="1" customWidth="1"/>
    <col min="9995" max="10241" width="7.6640625" style="3"/>
    <col min="10242" max="10243" width="8.1640625" style="3" bestFit="1" customWidth="1"/>
    <col min="10244" max="10244" width="15.6640625" style="3" bestFit="1" customWidth="1"/>
    <col min="10245" max="10245" width="8.5" style="3" customWidth="1"/>
    <col min="10246" max="10246" width="7.6640625" style="3"/>
    <col min="10247" max="10247" width="8.1640625" style="3" bestFit="1" customWidth="1"/>
    <col min="10248" max="10248" width="7.6640625" style="3"/>
    <col min="10249" max="10250" width="8.1640625" style="3" bestFit="1" customWidth="1"/>
    <col min="10251" max="10497" width="7.6640625" style="3"/>
    <col min="10498" max="10499" width="8.1640625" style="3" bestFit="1" customWidth="1"/>
    <col min="10500" max="10500" width="15.6640625" style="3" bestFit="1" customWidth="1"/>
    <col min="10501" max="10501" width="8.5" style="3" customWidth="1"/>
    <col min="10502" max="10502" width="7.6640625" style="3"/>
    <col min="10503" max="10503" width="8.1640625" style="3" bestFit="1" customWidth="1"/>
    <col min="10504" max="10504" width="7.6640625" style="3"/>
    <col min="10505" max="10506" width="8.1640625" style="3" bestFit="1" customWidth="1"/>
    <col min="10507" max="10753" width="7.6640625" style="3"/>
    <col min="10754" max="10755" width="8.1640625" style="3" bestFit="1" customWidth="1"/>
    <col min="10756" max="10756" width="15.6640625" style="3" bestFit="1" customWidth="1"/>
    <col min="10757" max="10757" width="8.5" style="3" customWidth="1"/>
    <col min="10758" max="10758" width="7.6640625" style="3"/>
    <col min="10759" max="10759" width="8.1640625" style="3" bestFit="1" customWidth="1"/>
    <col min="10760" max="10760" width="7.6640625" style="3"/>
    <col min="10761" max="10762" width="8.1640625" style="3" bestFit="1" customWidth="1"/>
    <col min="10763" max="11009" width="7.6640625" style="3"/>
    <col min="11010" max="11011" width="8.1640625" style="3" bestFit="1" customWidth="1"/>
    <col min="11012" max="11012" width="15.6640625" style="3" bestFit="1" customWidth="1"/>
    <col min="11013" max="11013" width="8.5" style="3" customWidth="1"/>
    <col min="11014" max="11014" width="7.6640625" style="3"/>
    <col min="11015" max="11015" width="8.1640625" style="3" bestFit="1" customWidth="1"/>
    <col min="11016" max="11016" width="7.6640625" style="3"/>
    <col min="11017" max="11018" width="8.1640625" style="3" bestFit="1" customWidth="1"/>
    <col min="11019" max="11265" width="7.6640625" style="3"/>
    <col min="11266" max="11267" width="8.1640625" style="3" bestFit="1" customWidth="1"/>
    <col min="11268" max="11268" width="15.6640625" style="3" bestFit="1" customWidth="1"/>
    <col min="11269" max="11269" width="8.5" style="3" customWidth="1"/>
    <col min="11270" max="11270" width="7.6640625" style="3"/>
    <col min="11271" max="11271" width="8.1640625" style="3" bestFit="1" customWidth="1"/>
    <col min="11272" max="11272" width="7.6640625" style="3"/>
    <col min="11273" max="11274" width="8.1640625" style="3" bestFit="1" customWidth="1"/>
    <col min="11275" max="11521" width="7.6640625" style="3"/>
    <col min="11522" max="11523" width="8.1640625" style="3" bestFit="1" customWidth="1"/>
    <col min="11524" max="11524" width="15.6640625" style="3" bestFit="1" customWidth="1"/>
    <col min="11525" max="11525" width="8.5" style="3" customWidth="1"/>
    <col min="11526" max="11526" width="7.6640625" style="3"/>
    <col min="11527" max="11527" width="8.1640625" style="3" bestFit="1" customWidth="1"/>
    <col min="11528" max="11528" width="7.6640625" style="3"/>
    <col min="11529" max="11530" width="8.1640625" style="3" bestFit="1" customWidth="1"/>
    <col min="11531" max="11777" width="7.6640625" style="3"/>
    <col min="11778" max="11779" width="8.1640625" style="3" bestFit="1" customWidth="1"/>
    <col min="11780" max="11780" width="15.6640625" style="3" bestFit="1" customWidth="1"/>
    <col min="11781" max="11781" width="8.5" style="3" customWidth="1"/>
    <col min="11782" max="11782" width="7.6640625" style="3"/>
    <col min="11783" max="11783" width="8.1640625" style="3" bestFit="1" customWidth="1"/>
    <col min="11784" max="11784" width="7.6640625" style="3"/>
    <col min="11785" max="11786" width="8.1640625" style="3" bestFit="1" customWidth="1"/>
    <col min="11787" max="12033" width="7.6640625" style="3"/>
    <col min="12034" max="12035" width="8.1640625" style="3" bestFit="1" customWidth="1"/>
    <col min="12036" max="12036" width="15.6640625" style="3" bestFit="1" customWidth="1"/>
    <col min="12037" max="12037" width="8.5" style="3" customWidth="1"/>
    <col min="12038" max="12038" width="7.6640625" style="3"/>
    <col min="12039" max="12039" width="8.1640625" style="3" bestFit="1" customWidth="1"/>
    <col min="12040" max="12040" width="7.6640625" style="3"/>
    <col min="12041" max="12042" width="8.1640625" style="3" bestFit="1" customWidth="1"/>
    <col min="12043" max="12289" width="7.6640625" style="3"/>
    <col min="12290" max="12291" width="8.1640625" style="3" bestFit="1" customWidth="1"/>
    <col min="12292" max="12292" width="15.6640625" style="3" bestFit="1" customWidth="1"/>
    <col min="12293" max="12293" width="8.5" style="3" customWidth="1"/>
    <col min="12294" max="12294" width="7.6640625" style="3"/>
    <col min="12295" max="12295" width="8.1640625" style="3" bestFit="1" customWidth="1"/>
    <col min="12296" max="12296" width="7.6640625" style="3"/>
    <col min="12297" max="12298" width="8.1640625" style="3" bestFit="1" customWidth="1"/>
    <col min="12299" max="12545" width="7.6640625" style="3"/>
    <col min="12546" max="12547" width="8.1640625" style="3" bestFit="1" customWidth="1"/>
    <col min="12548" max="12548" width="15.6640625" style="3" bestFit="1" customWidth="1"/>
    <col min="12549" max="12549" width="8.5" style="3" customWidth="1"/>
    <col min="12550" max="12550" width="7.6640625" style="3"/>
    <col min="12551" max="12551" width="8.1640625" style="3" bestFit="1" customWidth="1"/>
    <col min="12552" max="12552" width="7.6640625" style="3"/>
    <col min="12553" max="12554" width="8.1640625" style="3" bestFit="1" customWidth="1"/>
    <col min="12555" max="12801" width="7.6640625" style="3"/>
    <col min="12802" max="12803" width="8.1640625" style="3" bestFit="1" customWidth="1"/>
    <col min="12804" max="12804" width="15.6640625" style="3" bestFit="1" customWidth="1"/>
    <col min="12805" max="12805" width="8.5" style="3" customWidth="1"/>
    <col min="12806" max="12806" width="7.6640625" style="3"/>
    <col min="12807" max="12807" width="8.1640625" style="3" bestFit="1" customWidth="1"/>
    <col min="12808" max="12808" width="7.6640625" style="3"/>
    <col min="12809" max="12810" width="8.1640625" style="3" bestFit="1" customWidth="1"/>
    <col min="12811" max="13057" width="7.6640625" style="3"/>
    <col min="13058" max="13059" width="8.1640625" style="3" bestFit="1" customWidth="1"/>
    <col min="13060" max="13060" width="15.6640625" style="3" bestFit="1" customWidth="1"/>
    <col min="13061" max="13061" width="8.5" style="3" customWidth="1"/>
    <col min="13062" max="13062" width="7.6640625" style="3"/>
    <col min="13063" max="13063" width="8.1640625" style="3" bestFit="1" customWidth="1"/>
    <col min="13064" max="13064" width="7.6640625" style="3"/>
    <col min="13065" max="13066" width="8.1640625" style="3" bestFit="1" customWidth="1"/>
    <col min="13067" max="13313" width="7.6640625" style="3"/>
    <col min="13314" max="13315" width="8.1640625" style="3" bestFit="1" customWidth="1"/>
    <col min="13316" max="13316" width="15.6640625" style="3" bestFit="1" customWidth="1"/>
    <col min="13317" max="13317" width="8.5" style="3" customWidth="1"/>
    <col min="13318" max="13318" width="7.6640625" style="3"/>
    <col min="13319" max="13319" width="8.1640625" style="3" bestFit="1" customWidth="1"/>
    <col min="13320" max="13320" width="7.6640625" style="3"/>
    <col min="13321" max="13322" width="8.1640625" style="3" bestFit="1" customWidth="1"/>
    <col min="13323" max="13569" width="7.6640625" style="3"/>
    <col min="13570" max="13571" width="8.1640625" style="3" bestFit="1" customWidth="1"/>
    <col min="13572" max="13572" width="15.6640625" style="3" bestFit="1" customWidth="1"/>
    <col min="13573" max="13573" width="8.5" style="3" customWidth="1"/>
    <col min="13574" max="13574" width="7.6640625" style="3"/>
    <col min="13575" max="13575" width="8.1640625" style="3" bestFit="1" customWidth="1"/>
    <col min="13576" max="13576" width="7.6640625" style="3"/>
    <col min="13577" max="13578" width="8.1640625" style="3" bestFit="1" customWidth="1"/>
    <col min="13579" max="13825" width="7.6640625" style="3"/>
    <col min="13826" max="13827" width="8.1640625" style="3" bestFit="1" customWidth="1"/>
    <col min="13828" max="13828" width="15.6640625" style="3" bestFit="1" customWidth="1"/>
    <col min="13829" max="13829" width="8.5" style="3" customWidth="1"/>
    <col min="13830" max="13830" width="7.6640625" style="3"/>
    <col min="13831" max="13831" width="8.1640625" style="3" bestFit="1" customWidth="1"/>
    <col min="13832" max="13832" width="7.6640625" style="3"/>
    <col min="13833" max="13834" width="8.1640625" style="3" bestFit="1" customWidth="1"/>
    <col min="13835" max="14081" width="7.6640625" style="3"/>
    <col min="14082" max="14083" width="8.1640625" style="3" bestFit="1" customWidth="1"/>
    <col min="14084" max="14084" width="15.6640625" style="3" bestFit="1" customWidth="1"/>
    <col min="14085" max="14085" width="8.5" style="3" customWidth="1"/>
    <col min="14086" max="14086" width="7.6640625" style="3"/>
    <col min="14087" max="14087" width="8.1640625" style="3" bestFit="1" customWidth="1"/>
    <col min="14088" max="14088" width="7.6640625" style="3"/>
    <col min="14089" max="14090" width="8.1640625" style="3" bestFit="1" customWidth="1"/>
    <col min="14091" max="14337" width="7.6640625" style="3"/>
    <col min="14338" max="14339" width="8.1640625" style="3" bestFit="1" customWidth="1"/>
    <col min="14340" max="14340" width="15.6640625" style="3" bestFit="1" customWidth="1"/>
    <col min="14341" max="14341" width="8.5" style="3" customWidth="1"/>
    <col min="14342" max="14342" width="7.6640625" style="3"/>
    <col min="14343" max="14343" width="8.1640625" style="3" bestFit="1" customWidth="1"/>
    <col min="14344" max="14344" width="7.6640625" style="3"/>
    <col min="14345" max="14346" width="8.1640625" style="3" bestFit="1" customWidth="1"/>
    <col min="14347" max="14593" width="7.6640625" style="3"/>
    <col min="14594" max="14595" width="8.1640625" style="3" bestFit="1" customWidth="1"/>
    <col min="14596" max="14596" width="15.6640625" style="3" bestFit="1" customWidth="1"/>
    <col min="14597" max="14597" width="8.5" style="3" customWidth="1"/>
    <col min="14598" max="14598" width="7.6640625" style="3"/>
    <col min="14599" max="14599" width="8.1640625" style="3" bestFit="1" customWidth="1"/>
    <col min="14600" max="14600" width="7.6640625" style="3"/>
    <col min="14601" max="14602" width="8.1640625" style="3" bestFit="1" customWidth="1"/>
    <col min="14603" max="14849" width="7.6640625" style="3"/>
    <col min="14850" max="14851" width="8.1640625" style="3" bestFit="1" customWidth="1"/>
    <col min="14852" max="14852" width="15.6640625" style="3" bestFit="1" customWidth="1"/>
    <col min="14853" max="14853" width="8.5" style="3" customWidth="1"/>
    <col min="14854" max="14854" width="7.6640625" style="3"/>
    <col min="14855" max="14855" width="8.1640625" style="3" bestFit="1" customWidth="1"/>
    <col min="14856" max="14856" width="7.6640625" style="3"/>
    <col min="14857" max="14858" width="8.1640625" style="3" bestFit="1" customWidth="1"/>
    <col min="14859" max="15105" width="7.6640625" style="3"/>
    <col min="15106" max="15107" width="8.1640625" style="3" bestFit="1" customWidth="1"/>
    <col min="15108" max="15108" width="15.6640625" style="3" bestFit="1" customWidth="1"/>
    <col min="15109" max="15109" width="8.5" style="3" customWidth="1"/>
    <col min="15110" max="15110" width="7.6640625" style="3"/>
    <col min="15111" max="15111" width="8.1640625" style="3" bestFit="1" customWidth="1"/>
    <col min="15112" max="15112" width="7.6640625" style="3"/>
    <col min="15113" max="15114" width="8.1640625" style="3" bestFit="1" customWidth="1"/>
    <col min="15115" max="15361" width="7.6640625" style="3"/>
    <col min="15362" max="15363" width="8.1640625" style="3" bestFit="1" customWidth="1"/>
    <col min="15364" max="15364" width="15.6640625" style="3" bestFit="1" customWidth="1"/>
    <col min="15365" max="15365" width="8.5" style="3" customWidth="1"/>
    <col min="15366" max="15366" width="7.6640625" style="3"/>
    <col min="15367" max="15367" width="8.1640625" style="3" bestFit="1" customWidth="1"/>
    <col min="15368" max="15368" width="7.6640625" style="3"/>
    <col min="15369" max="15370" width="8.1640625" style="3" bestFit="1" customWidth="1"/>
    <col min="15371" max="15617" width="7.6640625" style="3"/>
    <col min="15618" max="15619" width="8.1640625" style="3" bestFit="1" customWidth="1"/>
    <col min="15620" max="15620" width="15.6640625" style="3" bestFit="1" customWidth="1"/>
    <col min="15621" max="15621" width="8.5" style="3" customWidth="1"/>
    <col min="15622" max="15622" width="7.6640625" style="3"/>
    <col min="15623" max="15623" width="8.1640625" style="3" bestFit="1" customWidth="1"/>
    <col min="15624" max="15624" width="7.6640625" style="3"/>
    <col min="15625" max="15626" width="8.1640625" style="3" bestFit="1" customWidth="1"/>
    <col min="15627" max="15873" width="7.6640625" style="3"/>
    <col min="15874" max="15875" width="8.1640625" style="3" bestFit="1" customWidth="1"/>
    <col min="15876" max="15876" width="15.6640625" style="3" bestFit="1" customWidth="1"/>
    <col min="15877" max="15877" width="8.5" style="3" customWidth="1"/>
    <col min="15878" max="15878" width="7.6640625" style="3"/>
    <col min="15879" max="15879" width="8.1640625" style="3" bestFit="1" customWidth="1"/>
    <col min="15880" max="15880" width="7.6640625" style="3"/>
    <col min="15881" max="15882" width="8.1640625" style="3" bestFit="1" customWidth="1"/>
    <col min="15883" max="16129" width="7.6640625" style="3"/>
    <col min="16130" max="16131" width="8.1640625" style="3" bestFit="1" customWidth="1"/>
    <col min="16132" max="16132" width="15.6640625" style="3" bestFit="1" customWidth="1"/>
    <col min="16133" max="16133" width="8.5" style="3" customWidth="1"/>
    <col min="16134" max="16134" width="7.6640625" style="3"/>
    <col min="16135" max="16135" width="8.1640625" style="3" bestFit="1" customWidth="1"/>
    <col min="16136" max="16136" width="7.6640625" style="3"/>
    <col min="16137" max="16138" width="8.1640625" style="3" bestFit="1" customWidth="1"/>
    <col min="16139" max="16384" width="7.6640625" style="3"/>
  </cols>
  <sheetData>
    <row r="1" spans="1:10" ht="14.5" customHeight="1" x14ac:dyDescent="0.15">
      <c r="A1" s="1"/>
      <c r="B1" s="4"/>
      <c r="C1" s="2"/>
      <c r="D1" s="2"/>
      <c r="E1" s="2"/>
      <c r="F1" s="2"/>
      <c r="G1" s="2"/>
      <c r="H1" s="2"/>
      <c r="I1" s="2"/>
      <c r="J1" s="2"/>
    </row>
    <row r="2" spans="1:10" ht="14" x14ac:dyDescent="0.15">
      <c r="A2" s="29" t="s">
        <v>108</v>
      </c>
      <c r="B2" s="30"/>
      <c r="C2" s="30"/>
      <c r="D2" s="30"/>
      <c r="E2" s="30"/>
      <c r="F2" s="30"/>
      <c r="G2" s="30"/>
      <c r="H2" s="30"/>
      <c r="I2" s="30"/>
      <c r="J2" s="31"/>
    </row>
    <row r="3" spans="1:10" x14ac:dyDescent="0.15">
      <c r="A3" s="5"/>
      <c r="J3" s="6"/>
    </row>
    <row r="4" spans="1:10" x14ac:dyDescent="0.15">
      <c r="A4" s="5" t="s">
        <v>109</v>
      </c>
      <c r="J4" s="6"/>
    </row>
    <row r="5" spans="1:10" ht="14" thickBot="1" x14ac:dyDescent="0.2">
      <c r="A5" s="5"/>
      <c r="J5" s="6"/>
    </row>
    <row r="6" spans="1:10" ht="14" thickBot="1" x14ac:dyDescent="0.2">
      <c r="A6" s="5"/>
      <c r="B6" s="7">
        <v>1.2E-2</v>
      </c>
      <c r="J6" s="6"/>
    </row>
    <row r="7" spans="1:10" x14ac:dyDescent="0.15">
      <c r="A7" s="5"/>
      <c r="E7" s="3" t="s">
        <v>110</v>
      </c>
      <c r="I7" s="8">
        <v>1</v>
      </c>
      <c r="J7" s="9">
        <f>1+B10+B14+B22</f>
        <v>1.0847</v>
      </c>
    </row>
    <row r="8" spans="1:10" x14ac:dyDescent="0.15">
      <c r="A8" s="5" t="s">
        <v>111</v>
      </c>
      <c r="E8" s="3" t="s">
        <v>112</v>
      </c>
      <c r="I8" s="10">
        <v>2</v>
      </c>
      <c r="J8" s="9">
        <f>1+B6</f>
        <v>1.012</v>
      </c>
    </row>
    <row r="9" spans="1:10" ht="14" thickBot="1" x14ac:dyDescent="0.2">
      <c r="A9" s="5"/>
      <c r="E9" s="3" t="s">
        <v>113</v>
      </c>
      <c r="I9" s="10">
        <v>3</v>
      </c>
      <c r="J9" s="9">
        <f>1+B18</f>
        <v>1.0702</v>
      </c>
    </row>
    <row r="10" spans="1:10" ht="14" thickBot="1" x14ac:dyDescent="0.2">
      <c r="A10" s="5"/>
      <c r="B10" s="7">
        <v>2.0500000000000001E-2</v>
      </c>
      <c r="E10" s="3" t="s">
        <v>114</v>
      </c>
      <c r="I10" s="11">
        <v>4</v>
      </c>
      <c r="J10" s="9">
        <f>1-C28-E28-G28-C30</f>
        <v>0.92349999999999999</v>
      </c>
    </row>
    <row r="11" spans="1:10" x14ac:dyDescent="0.15">
      <c r="A11" s="5"/>
      <c r="J11" s="6"/>
    </row>
    <row r="12" spans="1:10" x14ac:dyDescent="0.15">
      <c r="A12" s="5" t="s">
        <v>115</v>
      </c>
      <c r="J12" s="6"/>
    </row>
    <row r="13" spans="1:10" ht="14" thickBot="1" x14ac:dyDescent="0.2">
      <c r="A13" s="5"/>
      <c r="J13" s="6"/>
    </row>
    <row r="14" spans="1:10" ht="14" thickBot="1" x14ac:dyDescent="0.2">
      <c r="A14" s="5"/>
      <c r="B14" s="7">
        <v>0.06</v>
      </c>
      <c r="J14" s="6"/>
    </row>
    <row r="15" spans="1:10" x14ac:dyDescent="0.15">
      <c r="A15" s="5"/>
      <c r="J15" s="6"/>
    </row>
    <row r="16" spans="1:10" x14ac:dyDescent="0.15">
      <c r="A16" s="5" t="s">
        <v>116</v>
      </c>
      <c r="J16" s="6"/>
    </row>
    <row r="17" spans="1:10" ht="14" thickBot="1" x14ac:dyDescent="0.2">
      <c r="A17" s="5"/>
      <c r="J17" s="6"/>
    </row>
    <row r="18" spans="1:10" ht="14" thickBot="1" x14ac:dyDescent="0.2">
      <c r="A18" s="5"/>
      <c r="B18" s="7">
        <v>7.0199999999999999E-2</v>
      </c>
      <c r="J18" s="6"/>
    </row>
    <row r="19" spans="1:10" x14ac:dyDescent="0.15">
      <c r="A19" s="5"/>
      <c r="J19" s="6"/>
    </row>
    <row r="20" spans="1:10" x14ac:dyDescent="0.15">
      <c r="A20" s="5" t="s">
        <v>117</v>
      </c>
      <c r="J20" s="6"/>
    </row>
    <row r="21" spans="1:10" ht="14" thickBot="1" x14ac:dyDescent="0.2">
      <c r="A21" s="5"/>
      <c r="J21" s="6"/>
    </row>
    <row r="22" spans="1:10" ht="14" thickBot="1" x14ac:dyDescent="0.2">
      <c r="A22" s="5"/>
      <c r="B22" s="7">
        <v>4.1999999999999997E-3</v>
      </c>
      <c r="J22" s="6"/>
    </row>
    <row r="23" spans="1:10" x14ac:dyDescent="0.15">
      <c r="A23" s="5"/>
      <c r="B23" s="12"/>
      <c r="J23" s="6"/>
    </row>
    <row r="24" spans="1:10" x14ac:dyDescent="0.15">
      <c r="A24" s="5" t="s">
        <v>118</v>
      </c>
      <c r="B24" s="12"/>
      <c r="J24" s="6"/>
    </row>
    <row r="25" spans="1:10" x14ac:dyDescent="0.15">
      <c r="A25" s="5" t="s">
        <v>119</v>
      </c>
      <c r="J25" s="6"/>
    </row>
    <row r="26" spans="1:10" x14ac:dyDescent="0.15">
      <c r="A26" s="5" t="s">
        <v>120</v>
      </c>
      <c r="J26" s="6"/>
    </row>
    <row r="27" spans="1:10" ht="14" thickBot="1" x14ac:dyDescent="0.2">
      <c r="A27" s="5"/>
      <c r="J27" s="6"/>
    </row>
    <row r="28" spans="1:10" ht="14" thickBot="1" x14ac:dyDescent="0.2">
      <c r="A28" s="5"/>
      <c r="B28" s="13" t="s">
        <v>121</v>
      </c>
      <c r="C28" s="7">
        <v>0.03</v>
      </c>
      <c r="D28" s="13" t="s">
        <v>122</v>
      </c>
      <c r="E28" s="7">
        <v>6.4999999999999997E-3</v>
      </c>
      <c r="F28" s="13" t="s">
        <v>123</v>
      </c>
      <c r="G28" s="7">
        <v>0.04</v>
      </c>
      <c r="J28" s="6"/>
    </row>
    <row r="29" spans="1:10" ht="14" thickBot="1" x14ac:dyDescent="0.2">
      <c r="A29" s="5"/>
      <c r="J29" s="6"/>
    </row>
    <row r="30" spans="1:10" ht="14" thickBot="1" x14ac:dyDescent="0.2">
      <c r="A30" s="5"/>
      <c r="B30" s="13" t="s">
        <v>124</v>
      </c>
      <c r="C30" s="7">
        <v>0</v>
      </c>
      <c r="J30" s="6"/>
    </row>
    <row r="31" spans="1:10" x14ac:dyDescent="0.15">
      <c r="A31" s="5"/>
      <c r="J31" s="6"/>
    </row>
    <row r="32" spans="1:10" x14ac:dyDescent="0.15">
      <c r="A32" s="5"/>
      <c r="J32" s="6"/>
    </row>
    <row r="33" spans="1:13" x14ac:dyDescent="0.15">
      <c r="A33" s="5"/>
      <c r="J33" s="6"/>
    </row>
    <row r="34" spans="1:13" x14ac:dyDescent="0.15">
      <c r="A34" s="5"/>
      <c r="J34" s="6"/>
    </row>
    <row r="35" spans="1:13" x14ac:dyDescent="0.15">
      <c r="A35" s="5"/>
      <c r="J35" s="6"/>
    </row>
    <row r="36" spans="1:13" ht="14" thickBot="1" x14ac:dyDescent="0.2">
      <c r="A36" s="5"/>
      <c r="J36" s="6"/>
    </row>
    <row r="37" spans="1:13" ht="14" thickBot="1" x14ac:dyDescent="0.2">
      <c r="A37" s="5"/>
      <c r="B37" s="14" t="s">
        <v>125</v>
      </c>
      <c r="C37" s="15"/>
      <c r="D37" s="16">
        <f>ROUND((J7*J8*J9/J10)-1,4)</f>
        <v>0.27210000000000001</v>
      </c>
      <c r="F37" s="3" t="s">
        <v>126</v>
      </c>
      <c r="J37" s="6"/>
      <c r="L37" s="17"/>
      <c r="M37" s="18"/>
    </row>
    <row r="38" spans="1:13" x14ac:dyDescent="0.15">
      <c r="A38" s="19"/>
      <c r="B38" s="20"/>
      <c r="C38" s="20"/>
      <c r="D38" s="20"/>
      <c r="E38" s="20"/>
      <c r="F38" s="20"/>
      <c r="G38" s="20"/>
      <c r="H38" s="20"/>
      <c r="I38" s="20"/>
      <c r="J38" s="21"/>
    </row>
    <row r="40" spans="1:13" ht="14" x14ac:dyDescent="0.15">
      <c r="A40" s="22"/>
    </row>
    <row r="43" spans="1:13" ht="14" x14ac:dyDescent="0.15">
      <c r="A43" s="23"/>
      <c r="E43" s="24"/>
      <c r="J43" s="25"/>
    </row>
    <row r="44" spans="1:13" ht="14" x14ac:dyDescent="0.15">
      <c r="A44" s="23"/>
      <c r="E44" s="26"/>
      <c r="J44" s="25"/>
    </row>
    <row r="45" spans="1:13" ht="14" x14ac:dyDescent="0.15">
      <c r="E45" s="26"/>
      <c r="J45" s="25"/>
    </row>
    <row r="46" spans="1:13" ht="14" x14ac:dyDescent="0.15">
      <c r="E46" s="27"/>
      <c r="J46" s="25"/>
    </row>
    <row r="47" spans="1:13" ht="14" x14ac:dyDescent="0.15">
      <c r="E47" s="27"/>
      <c r="J47" s="25"/>
    </row>
    <row r="48" spans="1:13" x14ac:dyDescent="0.15">
      <c r="J48" s="25"/>
    </row>
    <row r="49" spans="1:10" x14ac:dyDescent="0.15">
      <c r="J49" s="25"/>
    </row>
    <row r="50" spans="1:10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</row>
    <row r="51" spans="1:10" x14ac:dyDescent="0.1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15">
      <c r="A52" s="28"/>
      <c r="B52" s="28"/>
      <c r="C52" s="28"/>
      <c r="D52" s="28"/>
      <c r="E52" s="28"/>
      <c r="F52" s="28"/>
      <c r="G52" s="28"/>
      <c r="H52" s="28"/>
      <c r="I52" s="28"/>
      <c r="J52" s="28"/>
    </row>
    <row r="53" spans="1:10" x14ac:dyDescent="0.15">
      <c r="A53" s="28"/>
      <c r="B53" s="28"/>
      <c r="C53" s="28"/>
      <c r="D53" s="28"/>
      <c r="E53" s="28"/>
      <c r="F53" s="28"/>
      <c r="G53" s="28"/>
      <c r="H53" s="28"/>
      <c r="I53" s="28"/>
      <c r="J53" s="28"/>
    </row>
  </sheetData>
  <mergeCells count="5">
    <mergeCell ref="A53:J53"/>
    <mergeCell ref="A2:J2"/>
    <mergeCell ref="A50:J50"/>
    <mergeCell ref="A51:J51"/>
    <mergeCell ref="A52:J52"/>
  </mergeCells>
  <printOptions horizontalCentered="1"/>
  <pageMargins left="0.98425196850393704" right="0.51181102362204722" top="1.7716535433070868" bottom="0.78740157480314965" header="0" footer="0"/>
  <pageSetup paperSize="9" scale="82" orientation="portrait" r:id="rId1"/>
  <headerFooter>
    <oddHeader>&amp;R&amp;G</oddHeader>
    <oddFooter>&amp;CPágina &amp;P de &amp;N&amp;ROmar Cardoso Rosa Filho
Engenheiro Civil - CREA 14.476/D_DF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0A1E-8EDE-42C4-8E31-EA2EB478E99B}">
  <dimension ref="A1:M16"/>
  <sheetViews>
    <sheetView view="pageBreakPreview" zoomScale="110" zoomScaleNormal="100" zoomScaleSheetLayoutView="110" workbookViewId="0">
      <selection activeCell="K29" sqref="K29"/>
    </sheetView>
  </sheetViews>
  <sheetFormatPr baseColWidth="10" defaultColWidth="9" defaultRowHeight="14" x14ac:dyDescent="0.15"/>
  <cols>
    <col min="1" max="1" width="7.1640625" style="62" bestFit="1" customWidth="1"/>
    <col min="2" max="4" width="9" style="62"/>
    <col min="5" max="5" width="4.83203125" style="62" customWidth="1"/>
    <col min="6" max="6" width="13" style="62" bestFit="1" customWidth="1"/>
    <col min="7" max="8" width="12.6640625" style="62" customWidth="1"/>
    <col min="9" max="9" width="13" style="62" bestFit="1" customWidth="1"/>
    <col min="10" max="10" width="12.6640625" style="62" customWidth="1"/>
    <col min="11" max="11" width="13" style="62" bestFit="1" customWidth="1"/>
    <col min="12" max="12" width="9" style="62"/>
    <col min="13" max="13" width="12.83203125" style="62" bestFit="1" customWidth="1"/>
    <col min="14" max="16384" width="9" style="62"/>
  </cols>
  <sheetData>
    <row r="1" spans="1:13" x14ac:dyDescent="0.15">
      <c r="A1" s="82" t="s">
        <v>127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x14ac:dyDescent="0.15">
      <c r="A2" s="63" t="s">
        <v>128</v>
      </c>
      <c r="B2" s="64" t="s">
        <v>129</v>
      </c>
      <c r="C2" s="65"/>
      <c r="D2" s="65"/>
      <c r="E2" s="66"/>
      <c r="F2" s="63" t="s">
        <v>130</v>
      </c>
      <c r="G2" s="67" t="s">
        <v>131</v>
      </c>
      <c r="H2" s="68" t="s">
        <v>132</v>
      </c>
      <c r="I2" s="68"/>
      <c r="J2" s="68" t="s">
        <v>133</v>
      </c>
      <c r="K2" s="68"/>
    </row>
    <row r="3" spans="1:13" x14ac:dyDescent="0.15">
      <c r="A3" s="69"/>
      <c r="B3" s="70"/>
      <c r="C3" s="71"/>
      <c r="D3" s="71"/>
      <c r="E3" s="72"/>
      <c r="F3" s="69"/>
      <c r="G3" s="73"/>
      <c r="H3" s="67" t="s">
        <v>134</v>
      </c>
      <c r="I3" s="73" t="s">
        <v>130</v>
      </c>
      <c r="J3" s="67" t="s">
        <v>134</v>
      </c>
      <c r="K3" s="73" t="s">
        <v>130</v>
      </c>
    </row>
    <row r="4" spans="1:13" x14ac:dyDescent="0.15">
      <c r="A4" s="74">
        <v>1</v>
      </c>
      <c r="B4" s="75" t="str">
        <f>[7]ORÇAMENTO!E8</f>
        <v>SERVIÇOS PRELININARES</v>
      </c>
      <c r="C4" s="75"/>
      <c r="D4" s="75"/>
      <c r="E4" s="75"/>
      <c r="F4" s="76">
        <f>PLANILHA!I3</f>
        <v>0</v>
      </c>
      <c r="G4" s="77"/>
      <c r="H4" s="77">
        <v>1</v>
      </c>
      <c r="I4" s="76">
        <f>ROUND(H4*F4,2)</f>
        <v>0</v>
      </c>
      <c r="J4" s="77">
        <v>0</v>
      </c>
      <c r="K4" s="76">
        <f>ROUND(J4*F4,2)</f>
        <v>0</v>
      </c>
      <c r="M4" s="78"/>
    </row>
    <row r="5" spans="1:13" x14ac:dyDescent="0.15">
      <c r="A5" s="74">
        <v>2</v>
      </c>
      <c r="B5" s="79" t="str">
        <f>[7]ORÇAMENTO!E20</f>
        <v>INFRAESTRUTURA</v>
      </c>
      <c r="C5" s="75"/>
      <c r="D5" s="75"/>
      <c r="E5" s="75"/>
      <c r="F5" s="76">
        <f>PLANILHA!I12</f>
        <v>0</v>
      </c>
      <c r="G5" s="77"/>
      <c r="H5" s="77">
        <v>1</v>
      </c>
      <c r="I5" s="76">
        <f t="shared" ref="I5:I10" si="0">ROUND(H5*F5,2)</f>
        <v>0</v>
      </c>
      <c r="J5" s="77">
        <v>0</v>
      </c>
      <c r="K5" s="76">
        <f t="shared" ref="K5:K10" si="1">ROUND(J5*F5,2)</f>
        <v>0</v>
      </c>
      <c r="M5" s="78"/>
    </row>
    <row r="6" spans="1:13" x14ac:dyDescent="0.15">
      <c r="A6" s="74">
        <v>3</v>
      </c>
      <c r="B6" s="75" t="str">
        <f>[7]ORÇAMENTO!E31</f>
        <v>MESO ESTRUTURA</v>
      </c>
      <c r="C6" s="75"/>
      <c r="D6" s="75"/>
      <c r="E6" s="75"/>
      <c r="F6" s="76">
        <f>PLANILHA!I18</f>
        <v>0</v>
      </c>
      <c r="G6" s="77"/>
      <c r="H6" s="77">
        <v>0</v>
      </c>
      <c r="I6" s="76">
        <f t="shared" si="0"/>
        <v>0</v>
      </c>
      <c r="J6" s="77">
        <v>1</v>
      </c>
      <c r="K6" s="76">
        <f t="shared" si="1"/>
        <v>0</v>
      </c>
      <c r="M6" s="78"/>
    </row>
    <row r="7" spans="1:13" x14ac:dyDescent="0.15">
      <c r="A7" s="74">
        <v>4</v>
      </c>
      <c r="B7" s="75" t="str">
        <f>[7]ORÇAMENTO!E41</f>
        <v>SUPERESTRUTURA</v>
      </c>
      <c r="C7" s="75"/>
      <c r="D7" s="75"/>
      <c r="E7" s="75"/>
      <c r="F7" s="76">
        <f>PLANILHA!I23</f>
        <v>0</v>
      </c>
      <c r="G7" s="77"/>
      <c r="H7" s="77">
        <v>0</v>
      </c>
      <c r="I7" s="76">
        <f t="shared" si="0"/>
        <v>0</v>
      </c>
      <c r="J7" s="77">
        <v>1</v>
      </c>
      <c r="K7" s="76">
        <f t="shared" si="1"/>
        <v>0</v>
      </c>
      <c r="M7" s="78"/>
    </row>
    <row r="8" spans="1:13" x14ac:dyDescent="0.15">
      <c r="A8" s="74">
        <v>5</v>
      </c>
      <c r="B8" s="75" t="str">
        <f>[7]ORÇAMENTO!E52</f>
        <v>DIVERSOS</v>
      </c>
      <c r="C8" s="75"/>
      <c r="D8" s="75"/>
      <c r="E8" s="75"/>
      <c r="F8" s="76">
        <f>PLANILHA!I32</f>
        <v>0</v>
      </c>
      <c r="G8" s="77"/>
      <c r="H8" s="77">
        <v>0</v>
      </c>
      <c r="I8" s="76">
        <f t="shared" si="0"/>
        <v>0</v>
      </c>
      <c r="J8" s="77">
        <v>1</v>
      </c>
      <c r="K8" s="76">
        <f t="shared" si="1"/>
        <v>0</v>
      </c>
      <c r="M8" s="78"/>
    </row>
    <row r="9" spans="1:13" x14ac:dyDescent="0.15">
      <c r="A9" s="74">
        <v>6</v>
      </c>
      <c r="B9" s="75" t="str">
        <f>PLANILHA!D38</f>
        <v>LIMPEZA FINAL</v>
      </c>
      <c r="C9" s="75"/>
      <c r="D9" s="75"/>
      <c r="E9" s="75"/>
      <c r="F9" s="76">
        <f>PLANILHA!I38</f>
        <v>0</v>
      </c>
      <c r="G9" s="77"/>
      <c r="H9" s="77">
        <v>0</v>
      </c>
      <c r="I9" s="76">
        <f t="shared" ref="I9" si="2">ROUND(H9*F9,2)</f>
        <v>0</v>
      </c>
      <c r="J9" s="77">
        <v>1</v>
      </c>
      <c r="K9" s="76">
        <f t="shared" ref="K9" si="3">ROUND(J9*F9,2)</f>
        <v>0</v>
      </c>
      <c r="M9" s="78"/>
    </row>
    <row r="10" spans="1:13" x14ac:dyDescent="0.15">
      <c r="A10" s="74">
        <v>7</v>
      </c>
      <c r="B10" s="75" t="str">
        <f>[7]ORÇAMENTO!E58</f>
        <v>ADMINISTRAÇÃO</v>
      </c>
      <c r="C10" s="75"/>
      <c r="D10" s="75"/>
      <c r="E10" s="75"/>
      <c r="F10" s="76">
        <f>PLANILHA!I40</f>
        <v>0</v>
      </c>
      <c r="G10" s="77"/>
      <c r="H10" s="77">
        <v>0.5</v>
      </c>
      <c r="I10" s="76">
        <f t="shared" si="0"/>
        <v>0</v>
      </c>
      <c r="J10" s="77">
        <v>0.5</v>
      </c>
      <c r="K10" s="76">
        <f t="shared" si="1"/>
        <v>0</v>
      </c>
      <c r="M10" s="78"/>
    </row>
    <row r="11" spans="1:13" x14ac:dyDescent="0.15">
      <c r="A11" s="62" t="s">
        <v>135</v>
      </c>
      <c r="F11" s="80">
        <f>SUM(F4:F10)</f>
        <v>0</v>
      </c>
      <c r="G11" s="77"/>
      <c r="H11" s="81"/>
      <c r="I11" s="80">
        <f>SUM(I4:I10)</f>
        <v>0</v>
      </c>
      <c r="J11" s="81"/>
      <c r="K11" s="80">
        <f>SUM(K4:K10)</f>
        <v>0</v>
      </c>
      <c r="M11" s="78"/>
    </row>
    <row r="12" spans="1:13" x14ac:dyDescent="0.15">
      <c r="A12" s="62" t="s">
        <v>136</v>
      </c>
      <c r="H12" s="81"/>
      <c r="I12" s="80">
        <f>I11</f>
        <v>0</v>
      </c>
      <c r="J12" s="81"/>
      <c r="K12" s="80">
        <f>I12+K11</f>
        <v>0</v>
      </c>
      <c r="M12" s="78"/>
    </row>
    <row r="16" spans="1:13" x14ac:dyDescent="0.15">
      <c r="I16" s="78"/>
    </row>
  </sheetData>
  <mergeCells count="13">
    <mergeCell ref="B10:E10"/>
    <mergeCell ref="A2:A3"/>
    <mergeCell ref="B2:E3"/>
    <mergeCell ref="F2:F3"/>
    <mergeCell ref="H2:I2"/>
    <mergeCell ref="J2:K2"/>
    <mergeCell ref="A1:K1"/>
    <mergeCell ref="B4:E4"/>
    <mergeCell ref="B5:E5"/>
    <mergeCell ref="B6:E6"/>
    <mergeCell ref="B7:E7"/>
    <mergeCell ref="B8:E8"/>
    <mergeCell ref="B9:E9"/>
  </mergeCells>
  <printOptions horizontalCentered="1"/>
  <pageMargins left="0.51181102362204722" right="0.51181102362204722" top="1.5748031496062993" bottom="0.78740157480314965" header="0" footer="0"/>
  <pageSetup paperSize="9" scale="88" orientation="landscape" r:id="rId1"/>
  <headerFooter>
    <oddHeader>&amp;R&amp;G</oddHeader>
    <oddFooter>&amp;CPágina &amp;P de &amp;N&amp;ROmar Cardoso Rosa Filho
Engenheiro Civil - CREA 14.476/D_DF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</vt:lpstr>
      <vt:lpstr>BDI</vt:lpstr>
      <vt:lpstr>CRONOGRAMA</vt:lpstr>
      <vt:lpstr>BDI!Area_de_impressao</vt:lpstr>
      <vt:lpstr>CRONOGRAMA!Area_de_impressao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Marcel Marques</cp:lastModifiedBy>
  <cp:revision>0</cp:revision>
  <cp:lastPrinted>2025-01-16T12:16:54Z</cp:lastPrinted>
  <dcterms:created xsi:type="dcterms:W3CDTF">2024-02-12T12:10:36Z</dcterms:created>
  <dcterms:modified xsi:type="dcterms:W3CDTF">2025-04-11T12:31:04Z</dcterms:modified>
</cp:coreProperties>
</file>